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st-3\cat06\incat01\Лобов\Корнюшин\2026\ЕАТ\307.2026 Поставка спортивных товаров\"/>
    </mc:Choice>
  </mc:AlternateContent>
  <bookViews>
    <workbookView xWindow="120" yWindow="135" windowWidth="19425" windowHeight="12225"/>
  </bookViews>
  <sheets>
    <sheet name="Лист1" sheetId="3" r:id="rId1"/>
  </sheets>
  <calcPr calcId="152511" refMode="R1C1"/>
</workbook>
</file>

<file path=xl/calcChain.xml><?xml version="1.0" encoding="utf-8"?>
<calcChain xmlns="http://schemas.openxmlformats.org/spreadsheetml/2006/main">
  <c r="J3" i="3" l="1"/>
  <c r="J4" i="3"/>
  <c r="J5" i="3"/>
  <c r="J6" i="3"/>
  <c r="J7" i="3"/>
  <c r="J8" i="3"/>
  <c r="J9" i="3"/>
  <c r="J2" i="3"/>
  <c r="H9" i="3" l="1"/>
  <c r="I9" i="3" s="1"/>
  <c r="H8" i="3" l="1"/>
  <c r="H7" i="3"/>
  <c r="H6" i="3"/>
  <c r="H5" i="3"/>
  <c r="H4" i="3"/>
  <c r="H3" i="3"/>
  <c r="H2" i="3"/>
  <c r="I2" i="3" s="1"/>
  <c r="I5" i="3" l="1"/>
  <c r="J10" i="3"/>
  <c r="I6" i="3"/>
  <c r="I4" i="3"/>
  <c r="I8" i="3"/>
  <c r="I3" i="3"/>
  <c r="I7" i="3"/>
</calcChain>
</file>

<file path=xl/sharedStrings.xml><?xml version="1.0" encoding="utf-8"?>
<sst xmlns="http://schemas.openxmlformats.org/spreadsheetml/2006/main" count="26" uniqueCount="19">
  <si>
    <t>Итого</t>
  </si>
  <si>
    <t>Коэф.вар.</t>
  </si>
  <si>
    <t>Ср. значение</t>
  </si>
  <si>
    <t>Ед. изм.</t>
  </si>
  <si>
    <t>Кол-во</t>
  </si>
  <si>
    <t>№ п/п</t>
  </si>
  <si>
    <t>КП 1</t>
  </si>
  <si>
    <t>КП 2</t>
  </si>
  <si>
    <t>КП 3</t>
  </si>
  <si>
    <t>Наименование товара</t>
  </si>
  <si>
    <t>Штука</t>
  </si>
  <si>
    <t>Ворота футбольные</t>
  </si>
  <si>
    <t>Мяч футбольный</t>
  </si>
  <si>
    <t>Мяч волейбольный</t>
  </si>
  <si>
    <t>Сетка волейбольная</t>
  </si>
  <si>
    <t>Набор для бадминтона</t>
  </si>
  <si>
    <t>Стол для настольного тенниса</t>
  </si>
  <si>
    <t>Комплект для настольного тенниса</t>
  </si>
  <si>
    <t>Стойка баскетбольная игровая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</si>
</sst>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9" fontId="2" fillId="0" borderId="0" applyFont="0" applyFill="0" applyBorder="0" applyAlignment="0" applyProtection="0"/>
  </cellStyleXfs>
  <cellXfs count="11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10" fontId="4" fillId="0" borderId="1" xfId="30" applyNumberFormat="1" applyFont="1" applyFill="1" applyBorder="1" applyAlignment="1">
      <alignment horizontal="center" vertical="center"/>
    </xf>
    <xf numFmtId="4" fontId="0" fillId="0" borderId="0" xfId="0" applyNumberFormat="1"/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/>
    </xf>
  </cellXfs>
  <cellStyles count="31">
    <cellStyle name="Денежный" xfId="1" builtinId="4"/>
    <cellStyle name="Обычный" xfId="0" builtinId="0"/>
    <cellStyle name="Обычный 10" xfId="3"/>
    <cellStyle name="Обычный 10 2" xfId="4"/>
    <cellStyle name="Обычный 11" xfId="5"/>
    <cellStyle name="Обычный 12" xfId="6"/>
    <cellStyle name="Обычный 13" xfId="2"/>
    <cellStyle name="Обычный 14" xfId="7"/>
    <cellStyle name="Обычный 15" xfId="8"/>
    <cellStyle name="Обычный 16" xfId="9"/>
    <cellStyle name="Обычный 17" xfId="10"/>
    <cellStyle name="Обычный 2" xfId="11"/>
    <cellStyle name="Обычный 2 2" xfId="12"/>
    <cellStyle name="Обычный 2 2 2" xfId="29"/>
    <cellStyle name="Обычный 2 3" xfId="13"/>
    <cellStyle name="Обычный 2 4" xfId="14"/>
    <cellStyle name="Обычный 2 4 2" xfId="15"/>
    <cellStyle name="Обычный 2 5" xfId="16"/>
    <cellStyle name="Обычный 3" xfId="17"/>
    <cellStyle name="Обычный 3 10 10" xfId="18"/>
    <cellStyle name="Обычный 3 10 2 2 2 2" xfId="19"/>
    <cellStyle name="Обычный 4" xfId="20"/>
    <cellStyle name="Обычный 5" xfId="21"/>
    <cellStyle name="Обычный 5 2" xfId="22"/>
    <cellStyle name="Обычный 5 3" xfId="23"/>
    <cellStyle name="Обычный 6" xfId="24"/>
    <cellStyle name="Обычный 7" xfId="25"/>
    <cellStyle name="Обычный 8" xfId="26"/>
    <cellStyle name="Обычный 9" xfId="27"/>
    <cellStyle name="Обычный 9 2" xfId="28"/>
    <cellStyle name="Процентный" xfId="30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ХХХ">
      <a:dk1>
        <a:sysClr val="windowText" lastClr="000000"/>
      </a:dk1>
      <a:lt1>
        <a:sysClr val="window" lastClr="FFFFFF"/>
      </a:lt1>
      <a:dk2>
        <a:srgbClr val="EAE1F3"/>
      </a:dk2>
      <a:lt2>
        <a:srgbClr val="B9E2F1"/>
      </a:lt2>
      <a:accent1>
        <a:srgbClr val="B8D0BA"/>
      </a:accent1>
      <a:accent2>
        <a:srgbClr val="E6F3FA"/>
      </a:accent2>
      <a:accent3>
        <a:srgbClr val="8AE9F6"/>
      </a:accent3>
      <a:accent4>
        <a:srgbClr val="A4C3E0"/>
      </a:accent4>
      <a:accent5>
        <a:srgbClr val="EFEFAB"/>
      </a:accent5>
      <a:accent6>
        <a:srgbClr val="FAF0F9"/>
      </a:accent6>
      <a:hlink>
        <a:srgbClr val="F0D2DC"/>
      </a:hlink>
      <a:folHlink>
        <a:srgbClr val="F3DDF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15" zoomScaleNormal="115" workbookViewId="0">
      <selection activeCell="F12" sqref="F12"/>
    </sheetView>
  </sheetViews>
  <sheetFormatPr defaultRowHeight="15" x14ac:dyDescent="0.25"/>
  <cols>
    <col min="1" max="1" width="6" bestFit="1" customWidth="1"/>
    <col min="2" max="2" width="60.5703125" bestFit="1" customWidth="1"/>
    <col min="3" max="3" width="7.85546875" bestFit="1" customWidth="1"/>
    <col min="4" max="4" width="10.140625" bestFit="1" customWidth="1"/>
    <col min="5" max="5" width="18.7109375" bestFit="1" customWidth="1"/>
    <col min="6" max="6" width="16" bestFit="1" customWidth="1"/>
    <col min="7" max="7" width="9.5703125" bestFit="1" customWidth="1"/>
    <col min="8" max="8" width="12.140625" bestFit="1" customWidth="1"/>
    <col min="9" max="9" width="9.140625" bestFit="1" customWidth="1"/>
    <col min="10" max="10" width="11.140625" bestFit="1" customWidth="1"/>
  </cols>
  <sheetData>
    <row r="1" spans="1:10" x14ac:dyDescent="0.25">
      <c r="A1" s="3" t="s">
        <v>5</v>
      </c>
      <c r="B1" s="3" t="s">
        <v>9</v>
      </c>
      <c r="C1" s="3" t="s">
        <v>4</v>
      </c>
      <c r="D1" s="3" t="s">
        <v>3</v>
      </c>
      <c r="E1" s="4" t="s">
        <v>6</v>
      </c>
      <c r="F1" s="4" t="s">
        <v>7</v>
      </c>
      <c r="G1" s="4" t="s">
        <v>8</v>
      </c>
      <c r="H1" s="3" t="s">
        <v>2</v>
      </c>
      <c r="I1" s="3" t="s">
        <v>1</v>
      </c>
      <c r="J1" s="3" t="s">
        <v>0</v>
      </c>
    </row>
    <row r="2" spans="1:10" x14ac:dyDescent="0.25">
      <c r="A2" s="1">
        <v>1</v>
      </c>
      <c r="B2" s="8" t="s">
        <v>11</v>
      </c>
      <c r="C2" s="1">
        <v>2</v>
      </c>
      <c r="D2" s="1" t="s">
        <v>10</v>
      </c>
      <c r="E2" s="9">
        <v>14330.86</v>
      </c>
      <c r="F2" s="5">
        <v>27135</v>
      </c>
      <c r="G2" s="10">
        <v>27000</v>
      </c>
      <c r="H2" s="2">
        <f t="shared" ref="H2:H8" si="0">ROUND(AVERAGE(E2:G2),2)</f>
        <v>22821.95</v>
      </c>
      <c r="I2" s="6">
        <f>_xlfn.STDEV.S(E2:G2)/H2</f>
        <v>0.32222541576833219</v>
      </c>
      <c r="J2" s="2">
        <f>C2*E2</f>
        <v>28661.72</v>
      </c>
    </row>
    <row r="3" spans="1:10" x14ac:dyDescent="0.25">
      <c r="A3" s="1">
        <v>2</v>
      </c>
      <c r="B3" s="8" t="s">
        <v>12</v>
      </c>
      <c r="C3" s="1">
        <v>2</v>
      </c>
      <c r="D3" s="1" t="s">
        <v>10</v>
      </c>
      <c r="E3" s="9">
        <v>2217.19</v>
      </c>
      <c r="F3" s="5">
        <v>1890</v>
      </c>
      <c r="G3" s="10">
        <v>2400</v>
      </c>
      <c r="H3" s="2">
        <f t="shared" si="0"/>
        <v>2169.06</v>
      </c>
      <c r="I3" s="6">
        <f t="shared" ref="I3:I8" si="1">_xlfn.STDEV.S(E3:G3)/H3</f>
        <v>0.11912242699617416</v>
      </c>
      <c r="J3" s="2">
        <f t="shared" ref="J3:J9" si="2">C3*E3</f>
        <v>4434.38</v>
      </c>
    </row>
    <row r="4" spans="1:10" x14ac:dyDescent="0.25">
      <c r="A4" s="1">
        <v>3</v>
      </c>
      <c r="B4" s="8" t="s">
        <v>13</v>
      </c>
      <c r="C4" s="1">
        <v>2</v>
      </c>
      <c r="D4" s="1" t="s">
        <v>10</v>
      </c>
      <c r="E4" s="9">
        <v>3416.89</v>
      </c>
      <c r="F4" s="5">
        <v>2890</v>
      </c>
      <c r="G4" s="10">
        <v>3248</v>
      </c>
      <c r="H4" s="2">
        <f t="shared" si="0"/>
        <v>3184.96</v>
      </c>
      <c r="I4" s="6">
        <f t="shared" si="1"/>
        <v>8.447258007561366E-2</v>
      </c>
      <c r="J4" s="2">
        <f t="shared" si="2"/>
        <v>6833.78</v>
      </c>
    </row>
    <row r="5" spans="1:10" x14ac:dyDescent="0.25">
      <c r="A5" s="1">
        <v>4</v>
      </c>
      <c r="B5" s="8" t="s">
        <v>14</v>
      </c>
      <c r="C5" s="1">
        <v>2</v>
      </c>
      <c r="D5" s="1" t="s">
        <v>10</v>
      </c>
      <c r="E5" s="9">
        <v>5481.56</v>
      </c>
      <c r="F5" s="5">
        <v>4300</v>
      </c>
      <c r="G5" s="10">
        <v>4752</v>
      </c>
      <c r="H5" s="2">
        <f t="shared" si="0"/>
        <v>4844.5200000000004</v>
      </c>
      <c r="I5" s="6">
        <f t="shared" si="1"/>
        <v>0.12306455631405921</v>
      </c>
      <c r="J5" s="2">
        <f t="shared" si="2"/>
        <v>10963.12</v>
      </c>
    </row>
    <row r="6" spans="1:10" x14ac:dyDescent="0.25">
      <c r="A6" s="1">
        <v>5</v>
      </c>
      <c r="B6" s="8" t="s">
        <v>15</v>
      </c>
      <c r="C6" s="1">
        <v>4</v>
      </c>
      <c r="D6" s="1" t="s">
        <v>10</v>
      </c>
      <c r="E6" s="9">
        <v>3050.43</v>
      </c>
      <c r="F6" s="5">
        <v>1890</v>
      </c>
      <c r="G6" s="10">
        <v>2337</v>
      </c>
      <c r="H6" s="2">
        <f t="shared" si="0"/>
        <v>2425.81</v>
      </c>
      <c r="I6" s="6">
        <f t="shared" si="1"/>
        <v>0.24127627683049618</v>
      </c>
      <c r="J6" s="2">
        <f t="shared" si="2"/>
        <v>12201.72</v>
      </c>
    </row>
    <row r="7" spans="1:10" x14ac:dyDescent="0.25">
      <c r="A7" s="1">
        <v>6</v>
      </c>
      <c r="B7" s="8" t="s">
        <v>16</v>
      </c>
      <c r="C7" s="1">
        <v>1</v>
      </c>
      <c r="D7" s="1" t="s">
        <v>10</v>
      </c>
      <c r="E7" s="9">
        <v>58348.14</v>
      </c>
      <c r="F7" s="5">
        <v>68810</v>
      </c>
      <c r="G7" s="10">
        <v>62675</v>
      </c>
      <c r="H7" s="2">
        <f t="shared" si="0"/>
        <v>63277.71</v>
      </c>
      <c r="I7" s="6">
        <f t="shared" si="1"/>
        <v>8.3076765477946846E-2</v>
      </c>
      <c r="J7" s="2">
        <f t="shared" si="2"/>
        <v>58348.14</v>
      </c>
    </row>
    <row r="8" spans="1:10" x14ac:dyDescent="0.25">
      <c r="A8" s="1">
        <v>7</v>
      </c>
      <c r="B8" s="8" t="s">
        <v>17</v>
      </c>
      <c r="C8" s="1">
        <v>2</v>
      </c>
      <c r="D8" s="1" t="s">
        <v>10</v>
      </c>
      <c r="E8" s="9">
        <v>1624.51</v>
      </c>
      <c r="F8" s="5">
        <v>1510</v>
      </c>
      <c r="G8" s="10">
        <v>1500</v>
      </c>
      <c r="H8" s="2">
        <f t="shared" si="0"/>
        <v>1544.84</v>
      </c>
      <c r="I8" s="6">
        <f t="shared" si="1"/>
        <v>4.4781372291024114E-2</v>
      </c>
      <c r="J8" s="2">
        <f t="shared" si="2"/>
        <v>3249.02</v>
      </c>
    </row>
    <row r="9" spans="1:10" x14ac:dyDescent="0.25">
      <c r="A9" s="1">
        <v>8</v>
      </c>
      <c r="B9" s="8" t="s">
        <v>18</v>
      </c>
      <c r="C9" s="1">
        <v>1</v>
      </c>
      <c r="D9" s="1" t="s">
        <v>10</v>
      </c>
      <c r="E9" s="9">
        <v>91871.12</v>
      </c>
      <c r="F9" s="5">
        <v>86200</v>
      </c>
      <c r="G9" s="10">
        <v>89546</v>
      </c>
      <c r="H9" s="2">
        <f t="shared" ref="H9" si="3">ROUND(AVERAGE(E9:G9),2)</f>
        <v>89205.71</v>
      </c>
      <c r="I9" s="6">
        <f t="shared" ref="I9" si="4">_xlfn.STDEV.S(E9:G9)/H9</f>
        <v>3.195796819260685E-2</v>
      </c>
      <c r="J9" s="2">
        <f t="shared" si="2"/>
        <v>91871.12</v>
      </c>
    </row>
    <row r="10" spans="1:10" x14ac:dyDescent="0.25">
      <c r="J10" s="2">
        <f>SUM(J2:J9)</f>
        <v>216563</v>
      </c>
    </row>
    <row r="12" spans="1:10" x14ac:dyDescent="0.25">
      <c r="E12" s="7"/>
      <c r="F12" s="7"/>
    </row>
    <row r="17" spans="8:8" x14ac:dyDescent="0.25">
      <c r="H1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''НЦЭСМП'' Министерства здравоохранения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Кузеванова Влада Сергеевна</dc:creator>
  <cp:lastModifiedBy>Корнюшин Антон Иванович</cp:lastModifiedBy>
  <cp:lastPrinted>2024-02-21T11:51:00Z</cp:lastPrinted>
  <dcterms:created xsi:type="dcterms:W3CDTF">2021-11-30T11:58:58Z</dcterms:created>
  <dcterms:modified xsi:type="dcterms:W3CDTF">2026-08-05T13:56:35Z</dcterms:modified>
</cp:coreProperties>
</file>