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gctm.local\work units\!KS\ЕАТ Березка\БЕРЕЗКА ЮИ в работе\336Б_2026 Материалы для системы ветиляции\"/>
    </mc:Choice>
  </mc:AlternateContent>
  <xr:revisionPtr revIDLastSave="0" documentId="13_ncr:1_{99F532C9-0AF1-4BB9-97EB-7842BEC63F4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Лист1!$A$1:$M$75</definedName>
  </definedNames>
  <calcPr calcId="181029" refMode="R1C1"/>
</workbook>
</file>

<file path=xl/calcChain.xml><?xml version="1.0" encoding="utf-8"?>
<calcChain xmlns="http://schemas.openxmlformats.org/spreadsheetml/2006/main">
  <c r="I52" i="1" l="1"/>
  <c r="I38" i="1"/>
  <c r="L38" i="1" s="1"/>
  <c r="I26" i="1"/>
  <c r="I15" i="1"/>
  <c r="L15" i="1" s="1"/>
  <c r="I14" i="1"/>
  <c r="L14" i="1" s="1"/>
  <c r="J14" i="1"/>
  <c r="K14" i="1"/>
  <c r="J15" i="1"/>
  <c r="K15" i="1"/>
  <c r="I16" i="1"/>
  <c r="J16" i="1"/>
  <c r="K16" i="1"/>
  <c r="L16" i="1"/>
  <c r="I17" i="1"/>
  <c r="L17" i="1" s="1"/>
  <c r="J17" i="1"/>
  <c r="K17" i="1"/>
  <c r="I18" i="1"/>
  <c r="J18" i="1"/>
  <c r="K18" i="1"/>
  <c r="L18" i="1"/>
  <c r="I19" i="1"/>
  <c r="L19" i="1" s="1"/>
  <c r="J19" i="1"/>
  <c r="K19" i="1"/>
  <c r="I20" i="1"/>
  <c r="L20" i="1" s="1"/>
  <c r="J20" i="1"/>
  <c r="K20" i="1"/>
  <c r="I21" i="1"/>
  <c r="L21" i="1" s="1"/>
  <c r="J21" i="1"/>
  <c r="K21" i="1"/>
  <c r="I22" i="1"/>
  <c r="L22" i="1" s="1"/>
  <c r="J22" i="1"/>
  <c r="K22" i="1"/>
  <c r="I23" i="1"/>
  <c r="L23" i="1" s="1"/>
  <c r="J23" i="1"/>
  <c r="K23" i="1"/>
  <c r="I24" i="1"/>
  <c r="L24" i="1" s="1"/>
  <c r="J24" i="1"/>
  <c r="K24" i="1"/>
  <c r="I25" i="1"/>
  <c r="L25" i="1" s="1"/>
  <c r="J25" i="1"/>
  <c r="K25" i="1"/>
  <c r="L26" i="1"/>
  <c r="J26" i="1"/>
  <c r="K26" i="1"/>
  <c r="I27" i="1"/>
  <c r="L27" i="1" s="1"/>
  <c r="J27" i="1"/>
  <c r="K27" i="1"/>
  <c r="I28" i="1"/>
  <c r="L28" i="1" s="1"/>
  <c r="J28" i="1"/>
  <c r="K28" i="1"/>
  <c r="I29" i="1"/>
  <c r="L29" i="1" s="1"/>
  <c r="J29" i="1"/>
  <c r="K29" i="1"/>
  <c r="I30" i="1"/>
  <c r="J30" i="1"/>
  <c r="K30" i="1"/>
  <c r="L30" i="1"/>
  <c r="I31" i="1"/>
  <c r="J31" i="1"/>
  <c r="K31" i="1"/>
  <c r="L31" i="1"/>
  <c r="I32" i="1"/>
  <c r="L32" i="1" s="1"/>
  <c r="J32" i="1"/>
  <c r="K32" i="1"/>
  <c r="I33" i="1"/>
  <c r="L33" i="1" s="1"/>
  <c r="J33" i="1"/>
  <c r="K33" i="1"/>
  <c r="I34" i="1"/>
  <c r="J34" i="1"/>
  <c r="K34" i="1"/>
  <c r="L34" i="1"/>
  <c r="I35" i="1"/>
  <c r="L35" i="1" s="1"/>
  <c r="J35" i="1"/>
  <c r="K35" i="1"/>
  <c r="I36" i="1"/>
  <c r="L36" i="1" s="1"/>
  <c r="J36" i="1"/>
  <c r="K36" i="1"/>
  <c r="I37" i="1"/>
  <c r="L37" i="1" s="1"/>
  <c r="J37" i="1"/>
  <c r="K37" i="1"/>
  <c r="J38" i="1"/>
  <c r="K38" i="1"/>
  <c r="I39" i="1"/>
  <c r="J39" i="1"/>
  <c r="K39" i="1"/>
  <c r="L39" i="1"/>
  <c r="I40" i="1"/>
  <c r="L40" i="1" s="1"/>
  <c r="J40" i="1"/>
  <c r="K40" i="1"/>
  <c r="I41" i="1"/>
  <c r="L41" i="1" s="1"/>
  <c r="J41" i="1"/>
  <c r="K41" i="1"/>
  <c r="I42" i="1"/>
  <c r="J42" i="1"/>
  <c r="K42" i="1"/>
  <c r="L42" i="1"/>
  <c r="I43" i="1"/>
  <c r="J43" i="1"/>
  <c r="K43" i="1"/>
  <c r="L43" i="1"/>
  <c r="I44" i="1"/>
  <c r="L44" i="1" s="1"/>
  <c r="J44" i="1"/>
  <c r="K44" i="1"/>
  <c r="I45" i="1"/>
  <c r="L45" i="1" s="1"/>
  <c r="J45" i="1"/>
  <c r="K45" i="1"/>
  <c r="I46" i="1"/>
  <c r="L46" i="1" s="1"/>
  <c r="J46" i="1"/>
  <c r="K46" i="1"/>
  <c r="I47" i="1"/>
  <c r="L47" i="1" s="1"/>
  <c r="J47" i="1"/>
  <c r="K47" i="1"/>
  <c r="K12" i="1" l="1"/>
  <c r="K13" i="1"/>
  <c r="K48" i="1"/>
  <c r="K49" i="1"/>
  <c r="K50" i="1"/>
  <c r="K51" i="1"/>
  <c r="K52" i="1"/>
  <c r="K53" i="1"/>
  <c r="K54" i="1"/>
  <c r="K55" i="1"/>
  <c r="K56" i="1"/>
  <c r="J12" i="1"/>
  <c r="J13" i="1"/>
  <c r="J48" i="1"/>
  <c r="J49" i="1"/>
  <c r="J50" i="1"/>
  <c r="J51" i="1"/>
  <c r="J52" i="1"/>
  <c r="J53" i="1"/>
  <c r="J54" i="1"/>
  <c r="J55" i="1"/>
  <c r="J56" i="1"/>
  <c r="I12" i="1"/>
  <c r="L12" i="1" s="1"/>
  <c r="I13" i="1"/>
  <c r="L13" i="1" s="1"/>
  <c r="I48" i="1"/>
  <c r="L48" i="1" s="1"/>
  <c r="I49" i="1"/>
  <c r="L49" i="1" s="1"/>
  <c r="I50" i="1"/>
  <c r="L50" i="1" s="1"/>
  <c r="I51" i="1"/>
  <c r="L51" i="1" s="1"/>
  <c r="L52" i="1"/>
  <c r="I53" i="1"/>
  <c r="L53" i="1" s="1"/>
  <c r="I54" i="1"/>
  <c r="L54" i="1" s="1"/>
  <c r="I55" i="1"/>
  <c r="L55" i="1" s="1"/>
  <c r="I56" i="1"/>
  <c r="L56" i="1" s="1"/>
  <c r="K11" i="1" l="1"/>
  <c r="J11" i="1"/>
  <c r="I11" i="1"/>
  <c r="L11" i="1" s="1"/>
  <c r="L57" i="1" s="1"/>
</calcChain>
</file>

<file path=xl/sharedStrings.xml><?xml version="1.0" encoding="utf-8"?>
<sst xmlns="http://schemas.openxmlformats.org/spreadsheetml/2006/main" count="161" uniqueCount="92">
  <si>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</si>
  <si>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Объект закупки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</si>
  <si>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</si>
  <si>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</si>
  <si>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РАСЧЕТ НМЦК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</si>
  <si>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</si>
  <si>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</si>
  <si>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</si>
  <si>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</si>
  <si>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</si>
  <si>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</si>
  <si>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Поставщик 3</t>
  </si>
  <si>
    <t>Средняя цена (руб.)</t>
  </si>
  <si>
    <t>Среднее квадратичное отклонение</t>
  </si>
  <si>
    <t>Коэффициент вариации (%)</t>
  </si>
  <si>
    <t>НМЦК (рын)</t>
  </si>
  <si>
    <t>Цена (руб.)</t>
  </si>
  <si>
    <t>Поставщик 1</t>
  </si>
  <si>
    <t>Поставщик 2</t>
  </si>
  <si>
    <t>шт.</t>
  </si>
  <si>
    <t xml:space="preserve">Итого НМЦК составляет </t>
  </si>
  <si>
    <t>м</t>
  </si>
  <si>
    <t>рул.</t>
  </si>
  <si>
    <t>кг</t>
  </si>
  <si>
    <t>пог. м</t>
  </si>
  <si>
    <t>упак.</t>
  </si>
  <si>
    <t>Воздуховод гибкий AL d102 (шт.10 м)//ПЕ</t>
  </si>
  <si>
    <t>Воздуховод гибкий AL d127 (шт.10 м)//ПЕ</t>
  </si>
  <si>
    <t>Воздуховод гибкий AL d160 (шт.10 м)//ПЕ</t>
  </si>
  <si>
    <t>Воздуховод гибкий AL d203 (шт.10 м)//ПЕ</t>
  </si>
  <si>
    <t>Воздуховод гибкий ISO d102 (шт.10 м)//ПЕ</t>
  </si>
  <si>
    <t>Воздуховод гибкий ISO d127 (шт.10 м)//ПЕ</t>
  </si>
  <si>
    <t>Воздуховод гибкий ISO d160 (шт.10 м)//ПЕ</t>
  </si>
  <si>
    <t>Воздуховод гибкий ISO d203 (шт.10 м)//ПЕ</t>
  </si>
  <si>
    <t>Ниппель Кр (КР ФС) -Ф100 -80 (Ст.Оц./0,5/Н-Н)</t>
  </si>
  <si>
    <t>Ниппель Кр (КР ФС) -Ф125 -80 (Ст.Оц./0,5/Н-Н)</t>
  </si>
  <si>
    <t>Ниппель Кр (КР ФС) -Ф160 -80 (Ст.Оц./0,5/Н-Н)</t>
  </si>
  <si>
    <t>Ниппель Кр (КР ФС) -Ф200 -80 (Ст.Оц./0,5/Н-Н)</t>
  </si>
  <si>
    <t>Диффузор потолочный универсальный ДПУ-М d100 
(пластик)//ПЕ</t>
  </si>
  <si>
    <t>Диффузор потолочный универсальный ДПУ-М d125 
(пластик)//ПЕ</t>
  </si>
  <si>
    <t>Диффузор потолочный универсальный ДПУ-М d160 
(пластик)//ПЕ</t>
  </si>
  <si>
    <t>Диффузор потолочный универсальный ДПУ-М d200 
(пластик)//ПЕ</t>
  </si>
  <si>
    <t>Дроссель-клапан(КР) -ф100 -200 (Оц.ст./0,5/Н-Н)</t>
  </si>
  <si>
    <t>Дроссель-клапан(КР) -ф125 -200 (Оц.ст./0,5/Н-Н)</t>
  </si>
  <si>
    <t>Дроссель-клапан(КР) -ф160 -200 (Оц.ст./0,5/Н-Н)</t>
  </si>
  <si>
    <t>Дроссель-клапан(КР) -ф200 -200 (Оц.ст./0,5/Н-Н)</t>
  </si>
  <si>
    <t>Сэндвич-панель 1500х3000х24 мм КМ утепленная для 
откосов белая</t>
  </si>
  <si>
    <t>Гибкий полимерный ПВХ воздуховод PVC White 160 мм, 10 
м DEC P160/10</t>
  </si>
  <si>
    <t>Решетка вентиляционная пластиковая приточно-вытяжная 
Era РПКФ d200 мм с фланцем d160 мм белая</t>
  </si>
  <si>
    <t>Матовая самоклеящаяся лента Белая (50мм х 10м) 
DAYTONA</t>
  </si>
  <si>
    <t>Скотч алюминиевый 50 мм/30 м уп. 24 шт. СЛ</t>
  </si>
  <si>
    <t>ROKAFLEX ST Трубка 09*035 - 2м (96п.м./упак.)</t>
  </si>
  <si>
    <t>ROKAFLEX ST Лента каучуковая 3мм х 50мм х 15</t>
  </si>
  <si>
    <t>Соль таблетированная «Мозырьсоль» (мешка по 25 кг)</t>
  </si>
  <si>
    <t>ПЕНОФОЛ Black Тип C, толщ. 5, шир. 600, дл. 30(рул.18 
м2)</t>
  </si>
  <si>
    <t>Болт оцинкованный DIN933 М8*50</t>
  </si>
  <si>
    <t>Гайка шестигранная, оцинкованная DIN934 М8</t>
  </si>
  <si>
    <t>Шайба оцинкованная увеличенная DIN9021 М8</t>
  </si>
  <si>
    <t>Болт оцинкованный DIN933 М16*70</t>
  </si>
  <si>
    <t>Гайка шестигранная, оцинкованная DIN934 М16</t>
  </si>
  <si>
    <t>Саморез с прессшайбой "FIXER" 4,2х25 головка 
п/сферическая,острый, 1кг в уп</t>
  </si>
  <si>
    <t xml:space="preserve">Дюбель 6х30 (с шипами), синий </t>
  </si>
  <si>
    <t>Траверса монтажная 20*30 2мм (3м)</t>
  </si>
  <si>
    <t>Перфорированная лента 12*0.5 (25м)</t>
  </si>
  <si>
    <t>Перфорированная лента 20*0,5 (25м)</t>
  </si>
  <si>
    <t xml:space="preserve">Шпилька резьбовая оцинкованная М8х2м </t>
  </si>
  <si>
    <t>Анкер латунный (Цанга) М8 уп. 100 шт.</t>
  </si>
  <si>
    <t>Удлиненная гайка М8 DIN 6334 уп. 50 шт.</t>
  </si>
  <si>
    <t>Графитная смазка Gigant 800г GLG-08</t>
  </si>
  <si>
    <t>Техпластина 50 мм ТМКЩ-C 2Ф (720х720 мм, 39,8 
кг) ГОСТ 7338-90</t>
  </si>
  <si>
    <t>Техпластина 10 мм ТМКЩ-C 2Ф (720х720 мм, 8 кг) 
ГОСТ7338-90</t>
  </si>
  <si>
    <t>Поставка материалов для системы вентиляции по адресу: ул. Татарская, д. 20</t>
  </si>
  <si>
    <t>ROKAFLEX ST Трубка 09*048 - 2м (80п.м./упак.)</t>
  </si>
  <si>
    <t>29.32.30.269</t>
  </si>
  <si>
    <t>24.20.40.000</t>
  </si>
  <si>
    <t>28.21.11.110</t>
  </si>
  <si>
    <t>22.23.11.000</t>
  </si>
  <si>
    <t>22.29.21.000</t>
  </si>
  <si>
    <t>24.42.24.120</t>
  </si>
  <si>
    <t>08.93.10.115</t>
  </si>
  <si>
    <t>23.99.19.111</t>
  </si>
  <si>
    <t>25.94.11.110</t>
  </si>
  <si>
    <t>25.94.12.110</t>
  </si>
  <si>
    <t>25.94.11.190</t>
  </si>
  <si>
    <t>25.99.29.190</t>
  </si>
  <si>
    <t>25.94.13.110</t>
  </si>
  <si>
    <t>25.94.11.130</t>
  </si>
  <si>
    <t>19.20.29.210</t>
  </si>
  <si>
    <t>25.94.11.130 </t>
  </si>
  <si>
    <t>25.94.12.190 </t>
  </si>
  <si>
    <t>22.23.19.190</t>
  </si>
  <si>
    <t>22.19.73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</si>
</sst>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.00#########"/>
    <numFmt numFmtId="165" formatCode="#\ ##0.00"/>
  </numFmts>
  <fonts count="9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Alignment="0"/>
  </cellStyleXfs>
  <cellXfs count="36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164" fontId="6" fillId="0" borderId="1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49" fontId="6" fillId="0" borderId="9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9</xdr:row>
      <xdr:rowOff>85725</xdr:rowOff>
    </xdr:from>
    <xdr:to>
      <xdr:col>11</xdr:col>
      <xdr:colOff>1619885</xdr:colOff>
      <xdr:row>9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19655" y="5046345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123825</xdr:colOff>
      <xdr:row>9</xdr:row>
      <xdr:rowOff>76200</xdr:rowOff>
    </xdr:from>
    <xdr:to>
      <xdr:col>9</xdr:col>
      <xdr:colOff>1200150</xdr:colOff>
      <xdr:row>9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20550" y="5036820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180976</xdr:colOff>
      <xdr:row>9</xdr:row>
      <xdr:rowOff>152399</xdr:rowOff>
    </xdr:from>
    <xdr:to>
      <xdr:col>10</xdr:col>
      <xdr:colOff>1381126</xdr:colOff>
      <xdr:row>9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48030" y="5112385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8"/>
  <sheetViews>
    <sheetView tabSelected="1" zoomScaleNormal="100" zoomScaleSheetLayoutView="100" workbookViewId="0">
      <pane xSplit="1" ySplit="10" topLeftCell="B53" activePane="bottomRight" state="frozen"/>
      <selection pane="topRight" activeCell="B1" sqref="B1"/>
      <selection pane="bottomLeft" activeCell="A11" sqref="A11"/>
      <selection pane="bottomRight" activeCell="I56" sqref="I56"/>
    </sheetView>
  </sheetViews>
  <sheetFormatPr defaultColWidth="9" defaultRowHeight="15" x14ac:dyDescent="0.25"/>
  <cols>
    <col min="1" max="1" width="7.85546875" customWidth="1"/>
    <col min="2" max="2" width="49.140625" customWidth="1"/>
    <col min="3" max="3" width="14.140625" customWidth="1"/>
    <col min="4" max="4" width="8.140625" customWidth="1"/>
    <col min="5" max="5" width="7.7109375" customWidth="1"/>
    <col min="6" max="6" width="14.28515625" style="1" customWidth="1"/>
    <col min="7" max="7" width="13.140625" style="1" customWidth="1"/>
    <col min="8" max="8" width="13.5703125" style="1" customWidth="1"/>
    <col min="9" max="9" width="19.5703125" style="1" customWidth="1"/>
    <col min="10" max="10" width="20.5703125" style="1" customWidth="1"/>
    <col min="11" max="11" width="23" style="1" customWidth="1"/>
    <col min="12" max="12" width="27.7109375" customWidth="1"/>
    <col min="13" max="13" width="18.42578125" customWidth="1"/>
    <col min="14" max="1007" width="9.140625" customWidth="1"/>
  </cols>
  <sheetData>
    <row r="1" spans="1:12" x14ac:dyDescent="0.25">
      <c r="A1" s="2"/>
      <c r="B1" s="2"/>
      <c r="C1" s="2"/>
      <c r="D1" s="2"/>
      <c r="E1" s="2"/>
      <c r="F1" s="3"/>
      <c r="G1" s="3"/>
      <c r="H1" s="3"/>
      <c r="I1" s="3"/>
      <c r="J1" s="3"/>
      <c r="K1" s="3"/>
    </row>
    <row r="2" spans="1:12" ht="47.25" customHeight="1" x14ac:dyDescent="0.3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x14ac:dyDescent="0.25">
      <c r="A3" s="2"/>
      <c r="B3" s="2"/>
      <c r="C3" s="2"/>
      <c r="D3" s="2"/>
      <c r="E3" s="2"/>
      <c r="F3" s="3"/>
      <c r="G3" s="3"/>
      <c r="H3" s="3"/>
      <c r="I3" s="3"/>
      <c r="J3" s="3"/>
      <c r="K3" s="3"/>
    </row>
    <row r="4" spans="1:12" x14ac:dyDescent="0.25">
      <c r="A4" s="2"/>
      <c r="B4" s="2"/>
      <c r="C4" s="2"/>
      <c r="D4" s="2"/>
      <c r="E4" s="2"/>
      <c r="F4" s="3"/>
      <c r="G4" s="3"/>
      <c r="H4" s="3"/>
      <c r="I4" s="3"/>
      <c r="J4" s="5"/>
      <c r="K4" s="3"/>
    </row>
    <row r="5" spans="1:12" ht="37.5" customHeight="1" x14ac:dyDescent="0.25">
      <c r="A5" s="32" t="s">
        <v>1</v>
      </c>
      <c r="B5" s="32"/>
      <c r="C5" s="33" t="s">
        <v>71</v>
      </c>
      <c r="D5" s="34"/>
      <c r="E5" s="34"/>
      <c r="F5" s="34"/>
      <c r="G5" s="34"/>
      <c r="H5" s="34"/>
      <c r="I5" s="34"/>
      <c r="J5" s="34"/>
      <c r="K5" s="34"/>
      <c r="L5" s="35"/>
    </row>
    <row r="6" spans="1:12" ht="15.75" x14ac:dyDescent="0.25">
      <c r="A6" s="32" t="s">
        <v>2</v>
      </c>
      <c r="B6" s="32"/>
      <c r="C6" s="33" t="s">
        <v>3</v>
      </c>
      <c r="D6" s="34"/>
      <c r="E6" s="34"/>
      <c r="F6" s="34"/>
      <c r="G6" s="34"/>
      <c r="H6" s="34"/>
      <c r="I6" s="34"/>
      <c r="J6" s="34"/>
      <c r="K6" s="34"/>
      <c r="L6" s="35"/>
    </row>
    <row r="7" spans="1:12" ht="15.75" x14ac:dyDescent="0.25">
      <c r="A7" s="23" t="s">
        <v>4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6"/>
    </row>
    <row r="8" spans="1:12" ht="15.75" x14ac:dyDescent="0.25">
      <c r="A8" s="27" t="s">
        <v>5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ht="25.5" x14ac:dyDescent="0.25">
      <c r="A9" s="28" t="s">
        <v>6</v>
      </c>
      <c r="B9" s="28" t="s">
        <v>7</v>
      </c>
      <c r="C9" s="29" t="s">
        <v>8</v>
      </c>
      <c r="D9" s="28" t="s">
        <v>9</v>
      </c>
      <c r="E9" s="29" t="s">
        <v>10</v>
      </c>
      <c r="F9" s="4" t="s">
        <v>17</v>
      </c>
      <c r="G9" s="4" t="s">
        <v>18</v>
      </c>
      <c r="H9" s="4" t="s">
        <v>11</v>
      </c>
      <c r="I9" s="29" t="s">
        <v>12</v>
      </c>
      <c r="J9" s="6" t="s">
        <v>13</v>
      </c>
      <c r="K9" s="6" t="s">
        <v>14</v>
      </c>
      <c r="L9" s="7" t="s">
        <v>15</v>
      </c>
    </row>
    <row r="10" spans="1:12" ht="54" customHeight="1" x14ac:dyDescent="0.25">
      <c r="A10" s="28"/>
      <c r="B10" s="28"/>
      <c r="C10" s="30"/>
      <c r="D10" s="28"/>
      <c r="E10" s="29"/>
      <c r="F10" s="4" t="s">
        <v>16</v>
      </c>
      <c r="G10" s="4" t="s">
        <v>16</v>
      </c>
      <c r="H10" s="4" t="s">
        <v>16</v>
      </c>
      <c r="I10" s="29"/>
      <c r="J10" s="8"/>
      <c r="K10" s="8"/>
      <c r="L10" s="14"/>
    </row>
    <row r="11" spans="1:12" ht="37.5" customHeight="1" x14ac:dyDescent="0.25">
      <c r="A11" s="13">
        <v>1</v>
      </c>
      <c r="B11" s="17" t="s">
        <v>26</v>
      </c>
      <c r="C11" s="19" t="s">
        <v>73</v>
      </c>
      <c r="D11" s="18" t="s">
        <v>19</v>
      </c>
      <c r="E11" s="13">
        <v>2</v>
      </c>
      <c r="F11" s="15">
        <v>544.22</v>
      </c>
      <c r="G11" s="15">
        <v>549.15</v>
      </c>
      <c r="H11" s="15">
        <v>550.5</v>
      </c>
      <c r="I11" s="11">
        <f t="shared" ref="I11:I56" si="0">ROUND((AVERAGE(F11:H11)),2)</f>
        <v>547.96</v>
      </c>
      <c r="J11" s="9">
        <f t="shared" ref="J11:J56" si="1">STDEV(F11:H11)</f>
        <v>3.3056971024782662</v>
      </c>
      <c r="K11" s="10">
        <f t="shared" ref="K11:K56" si="2">STDEV(F11:H11)/AVERAGE(F11:H11)</f>
        <v>6.0327710265621979E-3</v>
      </c>
      <c r="L11" s="11">
        <f t="shared" ref="L11:L56" si="3">ROUND((I11*E11),2)</f>
        <v>1095.92</v>
      </c>
    </row>
    <row r="12" spans="1:12" ht="37.5" customHeight="1" x14ac:dyDescent="0.25">
      <c r="A12" s="13">
        <v>2</v>
      </c>
      <c r="B12" s="17" t="s">
        <v>27</v>
      </c>
      <c r="C12" s="19" t="s">
        <v>73</v>
      </c>
      <c r="D12" s="18" t="s">
        <v>19</v>
      </c>
      <c r="E12" s="13">
        <v>2</v>
      </c>
      <c r="F12" s="15">
        <v>682.88</v>
      </c>
      <c r="G12" s="15">
        <v>684.25</v>
      </c>
      <c r="H12" s="15">
        <v>685.25</v>
      </c>
      <c r="I12" s="11">
        <f t="shared" si="0"/>
        <v>684.13</v>
      </c>
      <c r="J12" s="9">
        <f t="shared" si="1"/>
        <v>1.1898039054118703</v>
      </c>
      <c r="K12" s="10">
        <f t="shared" si="2"/>
        <v>1.7391573277052061E-3</v>
      </c>
      <c r="L12" s="11">
        <f t="shared" si="3"/>
        <v>1368.26</v>
      </c>
    </row>
    <row r="13" spans="1:12" ht="43.5" customHeight="1" x14ac:dyDescent="0.25">
      <c r="A13" s="13">
        <v>3</v>
      </c>
      <c r="B13" s="17" t="s">
        <v>28</v>
      </c>
      <c r="C13" s="19" t="s">
        <v>73</v>
      </c>
      <c r="D13" s="18" t="s">
        <v>19</v>
      </c>
      <c r="E13" s="13">
        <v>3</v>
      </c>
      <c r="F13" s="15">
        <v>686.12</v>
      </c>
      <c r="G13" s="15">
        <v>684.15</v>
      </c>
      <c r="H13" s="15">
        <v>690</v>
      </c>
      <c r="I13" s="11">
        <f t="shared" si="0"/>
        <v>686.76</v>
      </c>
      <c r="J13" s="9">
        <f t="shared" si="1"/>
        <v>2.9765136205523048</v>
      </c>
      <c r="K13" s="10">
        <f t="shared" si="2"/>
        <v>4.3341605040392349E-3</v>
      </c>
      <c r="L13" s="11">
        <f t="shared" si="3"/>
        <v>2060.2800000000002</v>
      </c>
    </row>
    <row r="14" spans="1:12" ht="43.5" customHeight="1" x14ac:dyDescent="0.25">
      <c r="A14" s="13">
        <v>4</v>
      </c>
      <c r="B14" s="17" t="s">
        <v>29</v>
      </c>
      <c r="C14" s="19" t="s">
        <v>73</v>
      </c>
      <c r="D14" s="18" t="s">
        <v>19</v>
      </c>
      <c r="E14" s="13">
        <v>3</v>
      </c>
      <c r="F14" s="15">
        <v>944.12</v>
      </c>
      <c r="G14" s="15">
        <v>947.15</v>
      </c>
      <c r="H14" s="15">
        <v>948</v>
      </c>
      <c r="I14" s="11">
        <f t="shared" ref="I14:I47" si="4">ROUND((AVERAGE(F14:H14)),2)</f>
        <v>946.42</v>
      </c>
      <c r="J14" s="9">
        <f t="shared" ref="J14:J47" si="5">STDEV(F14:H14)</f>
        <v>2.0395179168944084</v>
      </c>
      <c r="K14" s="10">
        <f t="shared" ref="K14:K47" si="6">STDEV(F14:H14)/AVERAGE(F14:H14)</f>
        <v>2.1549742541861908E-3</v>
      </c>
      <c r="L14" s="11">
        <f t="shared" ref="L14:L47" si="7">ROUND((I14*E14),2)</f>
        <v>2839.26</v>
      </c>
    </row>
    <row r="15" spans="1:12" ht="43.5" customHeight="1" x14ac:dyDescent="0.25">
      <c r="A15" s="13">
        <v>5</v>
      </c>
      <c r="B15" s="17" t="s">
        <v>30</v>
      </c>
      <c r="C15" s="19" t="s">
        <v>73</v>
      </c>
      <c r="D15" s="18" t="s">
        <v>19</v>
      </c>
      <c r="E15" s="13">
        <v>2</v>
      </c>
      <c r="F15" s="15">
        <v>1348.42</v>
      </c>
      <c r="G15" s="15">
        <v>1351.15</v>
      </c>
      <c r="H15" s="15">
        <v>1352.5</v>
      </c>
      <c r="I15" s="11">
        <f>ROUND((AVERAGE(F15:H15)),2)</f>
        <v>1350.69</v>
      </c>
      <c r="J15" s="9">
        <f t="shared" si="5"/>
        <v>2.0785331366133852</v>
      </c>
      <c r="K15" s="10">
        <f t="shared" si="6"/>
        <v>1.5388676429183492E-3</v>
      </c>
      <c r="L15" s="11">
        <f t="shared" si="7"/>
        <v>2701.38</v>
      </c>
    </row>
    <row r="16" spans="1:12" ht="43.5" customHeight="1" x14ac:dyDescent="0.25">
      <c r="A16" s="13">
        <v>6</v>
      </c>
      <c r="B16" s="17" t="s">
        <v>31</v>
      </c>
      <c r="C16" s="19" t="s">
        <v>73</v>
      </c>
      <c r="D16" s="18" t="s">
        <v>19</v>
      </c>
      <c r="E16" s="13">
        <v>2</v>
      </c>
      <c r="F16" s="15">
        <v>1744.55</v>
      </c>
      <c r="G16" s="15">
        <v>1754.21</v>
      </c>
      <c r="H16" s="15">
        <v>1755</v>
      </c>
      <c r="I16" s="11">
        <f t="shared" si="4"/>
        <v>1751.25</v>
      </c>
      <c r="J16" s="9">
        <f t="shared" si="5"/>
        <v>5.8186796898724156</v>
      </c>
      <c r="K16" s="10">
        <f t="shared" si="6"/>
        <v>3.3225802224725238E-3</v>
      </c>
      <c r="L16" s="11">
        <f t="shared" si="7"/>
        <v>3502.5</v>
      </c>
    </row>
    <row r="17" spans="1:12" ht="43.5" customHeight="1" x14ac:dyDescent="0.25">
      <c r="A17" s="13">
        <v>7</v>
      </c>
      <c r="B17" s="17" t="s">
        <v>32</v>
      </c>
      <c r="C17" s="19" t="s">
        <v>73</v>
      </c>
      <c r="D17" s="18" t="s">
        <v>19</v>
      </c>
      <c r="E17" s="13">
        <v>2</v>
      </c>
      <c r="F17" s="15">
        <v>2244.16</v>
      </c>
      <c r="G17" s="15">
        <v>2244.4</v>
      </c>
      <c r="H17" s="15">
        <v>2248</v>
      </c>
      <c r="I17" s="11">
        <f t="shared" si="4"/>
        <v>2245.52</v>
      </c>
      <c r="J17" s="9">
        <f t="shared" si="5"/>
        <v>2.1510927455598225</v>
      </c>
      <c r="K17" s="10">
        <f t="shared" si="6"/>
        <v>9.5794860235483205E-4</v>
      </c>
      <c r="L17" s="11">
        <f t="shared" si="7"/>
        <v>4491.04</v>
      </c>
    </row>
    <row r="18" spans="1:12" ht="43.5" customHeight="1" x14ac:dyDescent="0.25">
      <c r="A18" s="13">
        <v>8</v>
      </c>
      <c r="B18" s="17" t="s">
        <v>33</v>
      </c>
      <c r="C18" s="19" t="s">
        <v>73</v>
      </c>
      <c r="D18" s="18" t="s">
        <v>19</v>
      </c>
      <c r="E18" s="13">
        <v>2</v>
      </c>
      <c r="F18" s="15">
        <v>2958.82</v>
      </c>
      <c r="G18" s="15">
        <v>2961.16</v>
      </c>
      <c r="H18" s="15">
        <v>2963.15</v>
      </c>
      <c r="I18" s="11">
        <f t="shared" si="4"/>
        <v>2961.04</v>
      </c>
      <c r="J18" s="9">
        <f t="shared" si="5"/>
        <v>2.1673563005037138</v>
      </c>
      <c r="K18" s="10">
        <f t="shared" si="6"/>
        <v>7.3195696804067276E-4</v>
      </c>
      <c r="L18" s="11">
        <f t="shared" si="7"/>
        <v>5922.08</v>
      </c>
    </row>
    <row r="19" spans="1:12" ht="43.5" customHeight="1" x14ac:dyDescent="0.25">
      <c r="A19" s="13">
        <v>9</v>
      </c>
      <c r="B19" s="17" t="s">
        <v>34</v>
      </c>
      <c r="C19" s="19" t="s">
        <v>74</v>
      </c>
      <c r="D19" s="18" t="s">
        <v>19</v>
      </c>
      <c r="E19" s="13">
        <v>5</v>
      </c>
      <c r="F19" s="15">
        <v>72.14</v>
      </c>
      <c r="G19" s="15">
        <v>72.08</v>
      </c>
      <c r="H19" s="15">
        <v>74</v>
      </c>
      <c r="I19" s="11">
        <f t="shared" si="4"/>
        <v>72.739999999999995</v>
      </c>
      <c r="J19" s="9">
        <f t="shared" si="5"/>
        <v>1.0916043239196156</v>
      </c>
      <c r="K19" s="10">
        <f t="shared" si="6"/>
        <v>1.5006933240577615E-2</v>
      </c>
      <c r="L19" s="11">
        <f t="shared" si="7"/>
        <v>363.7</v>
      </c>
    </row>
    <row r="20" spans="1:12" ht="43.5" customHeight="1" x14ac:dyDescent="0.25">
      <c r="A20" s="13">
        <v>10</v>
      </c>
      <c r="B20" s="17" t="s">
        <v>35</v>
      </c>
      <c r="C20" s="19" t="s">
        <v>74</v>
      </c>
      <c r="D20" s="18" t="s">
        <v>19</v>
      </c>
      <c r="E20" s="13">
        <v>5</v>
      </c>
      <c r="F20" s="15">
        <v>70.55</v>
      </c>
      <c r="G20" s="15">
        <v>72.09</v>
      </c>
      <c r="H20" s="15">
        <v>74</v>
      </c>
      <c r="I20" s="11">
        <f t="shared" si="4"/>
        <v>72.209999999999994</v>
      </c>
      <c r="J20" s="9">
        <f t="shared" si="5"/>
        <v>1.7283035998728169</v>
      </c>
      <c r="K20" s="10">
        <f t="shared" si="6"/>
        <v>2.3933303174014271E-2</v>
      </c>
      <c r="L20" s="11">
        <f t="shared" si="7"/>
        <v>361.05</v>
      </c>
    </row>
    <row r="21" spans="1:12" ht="43.5" customHeight="1" x14ac:dyDescent="0.25">
      <c r="A21" s="13">
        <v>11</v>
      </c>
      <c r="B21" s="17" t="s">
        <v>36</v>
      </c>
      <c r="C21" s="19" t="s">
        <v>74</v>
      </c>
      <c r="D21" s="18" t="s">
        <v>19</v>
      </c>
      <c r="E21" s="13">
        <v>7</v>
      </c>
      <c r="F21" s="15">
        <v>90.88</v>
      </c>
      <c r="G21" s="15">
        <v>91.1</v>
      </c>
      <c r="H21" s="15">
        <v>92.5</v>
      </c>
      <c r="I21" s="11">
        <f t="shared" si="4"/>
        <v>91.49</v>
      </c>
      <c r="J21" s="9">
        <f t="shared" si="5"/>
        <v>0.87871117742597216</v>
      </c>
      <c r="K21" s="10">
        <f t="shared" si="6"/>
        <v>9.6041005985059609E-3</v>
      </c>
      <c r="L21" s="11">
        <f t="shared" si="7"/>
        <v>640.42999999999995</v>
      </c>
    </row>
    <row r="22" spans="1:12" ht="43.5" customHeight="1" x14ac:dyDescent="0.25">
      <c r="A22" s="13">
        <v>12</v>
      </c>
      <c r="B22" s="17" t="s">
        <v>37</v>
      </c>
      <c r="C22" s="19" t="s">
        <v>74</v>
      </c>
      <c r="D22" s="18" t="s">
        <v>19</v>
      </c>
      <c r="E22" s="13">
        <v>7</v>
      </c>
      <c r="F22" s="15">
        <v>108.22</v>
      </c>
      <c r="G22" s="15">
        <v>111.25</v>
      </c>
      <c r="H22" s="15">
        <v>112.8</v>
      </c>
      <c r="I22" s="11">
        <f t="shared" si="4"/>
        <v>110.76</v>
      </c>
      <c r="J22" s="9">
        <f t="shared" si="5"/>
        <v>2.3295135400622446</v>
      </c>
      <c r="K22" s="10">
        <f t="shared" si="6"/>
        <v>2.1032716225318972E-2</v>
      </c>
      <c r="L22" s="11">
        <f t="shared" si="7"/>
        <v>775.32</v>
      </c>
    </row>
    <row r="23" spans="1:12" ht="43.5" customHeight="1" x14ac:dyDescent="0.25">
      <c r="A23" s="13">
        <v>13</v>
      </c>
      <c r="B23" s="17" t="s">
        <v>38</v>
      </c>
      <c r="C23" s="19" t="s">
        <v>90</v>
      </c>
      <c r="D23" s="18" t="s">
        <v>19</v>
      </c>
      <c r="E23" s="13">
        <v>4</v>
      </c>
      <c r="F23" s="15">
        <v>154.28</v>
      </c>
      <c r="G23" s="15">
        <v>154.65</v>
      </c>
      <c r="H23" s="15">
        <v>159.5</v>
      </c>
      <c r="I23" s="11">
        <f t="shared" si="4"/>
        <v>156.13999999999999</v>
      </c>
      <c r="J23" s="9">
        <f t="shared" si="5"/>
        <v>2.9128393936730057</v>
      </c>
      <c r="K23" s="10">
        <f t="shared" si="6"/>
        <v>1.8654907202824363E-2</v>
      </c>
      <c r="L23" s="11">
        <f t="shared" si="7"/>
        <v>624.55999999999995</v>
      </c>
    </row>
    <row r="24" spans="1:12" ht="43.5" customHeight="1" x14ac:dyDescent="0.25">
      <c r="A24" s="13">
        <v>14</v>
      </c>
      <c r="B24" s="17" t="s">
        <v>39</v>
      </c>
      <c r="C24" s="19" t="s">
        <v>90</v>
      </c>
      <c r="D24" s="18" t="s">
        <v>19</v>
      </c>
      <c r="E24" s="13">
        <v>4</v>
      </c>
      <c r="F24" s="15">
        <v>181.44</v>
      </c>
      <c r="G24" s="15">
        <v>183.98</v>
      </c>
      <c r="H24" s="15">
        <v>184</v>
      </c>
      <c r="I24" s="11">
        <f t="shared" si="4"/>
        <v>183.14</v>
      </c>
      <c r="J24" s="9">
        <f t="shared" si="5"/>
        <v>1.4722771478223777</v>
      </c>
      <c r="K24" s="10">
        <f t="shared" si="6"/>
        <v>8.0390801999693021E-3</v>
      </c>
      <c r="L24" s="11">
        <f t="shared" si="7"/>
        <v>732.56</v>
      </c>
    </row>
    <row r="25" spans="1:12" ht="43.5" customHeight="1" x14ac:dyDescent="0.25">
      <c r="A25" s="13">
        <v>15</v>
      </c>
      <c r="B25" s="17" t="s">
        <v>40</v>
      </c>
      <c r="C25" s="19" t="s">
        <v>90</v>
      </c>
      <c r="D25" s="18" t="s">
        <v>19</v>
      </c>
      <c r="E25" s="13">
        <v>7</v>
      </c>
      <c r="F25" s="15">
        <v>252.16</v>
      </c>
      <c r="G25" s="15">
        <v>253.65</v>
      </c>
      <c r="H25" s="15">
        <v>254</v>
      </c>
      <c r="I25" s="11">
        <f t="shared" si="4"/>
        <v>253.27</v>
      </c>
      <c r="J25" s="9">
        <f t="shared" si="5"/>
        <v>0.97708750887523166</v>
      </c>
      <c r="K25" s="10">
        <f t="shared" si="6"/>
        <v>3.8578888493514107E-3</v>
      </c>
      <c r="L25" s="11">
        <f t="shared" si="7"/>
        <v>1772.89</v>
      </c>
    </row>
    <row r="26" spans="1:12" ht="43.5" customHeight="1" x14ac:dyDescent="0.25">
      <c r="A26" s="13">
        <v>16</v>
      </c>
      <c r="B26" s="17" t="s">
        <v>41</v>
      </c>
      <c r="C26" s="19" t="s">
        <v>90</v>
      </c>
      <c r="D26" s="18" t="s">
        <v>19</v>
      </c>
      <c r="E26" s="13">
        <v>7</v>
      </c>
      <c r="F26" s="15">
        <v>388.15</v>
      </c>
      <c r="G26" s="15">
        <v>394.21</v>
      </c>
      <c r="H26" s="15">
        <v>395</v>
      </c>
      <c r="I26" s="11">
        <f>ROUND((AVERAGE(F26:H26)),2)</f>
        <v>392.45</v>
      </c>
      <c r="J26" s="9">
        <f t="shared" si="5"/>
        <v>3.7476703874985318</v>
      </c>
      <c r="K26" s="10">
        <f t="shared" si="6"/>
        <v>9.5493401869399305E-3</v>
      </c>
      <c r="L26" s="11">
        <f t="shared" si="7"/>
        <v>2747.15</v>
      </c>
    </row>
    <row r="27" spans="1:12" ht="43.5" customHeight="1" x14ac:dyDescent="0.25">
      <c r="A27" s="13">
        <v>17</v>
      </c>
      <c r="B27" s="17" t="s">
        <v>42</v>
      </c>
      <c r="C27" s="19" t="s">
        <v>75</v>
      </c>
      <c r="D27" s="18" t="s">
        <v>19</v>
      </c>
      <c r="E27" s="13">
        <v>2</v>
      </c>
      <c r="F27" s="15">
        <v>374.12</v>
      </c>
      <c r="G27" s="15">
        <v>395.02</v>
      </c>
      <c r="H27" s="15">
        <v>396</v>
      </c>
      <c r="I27" s="11">
        <f t="shared" si="4"/>
        <v>388.38</v>
      </c>
      <c r="J27" s="9">
        <f t="shared" si="5"/>
        <v>12.359239458801655</v>
      </c>
      <c r="K27" s="10">
        <f t="shared" si="6"/>
        <v>3.1822543536746635E-2</v>
      </c>
      <c r="L27" s="11">
        <f t="shared" si="7"/>
        <v>776.76</v>
      </c>
    </row>
    <row r="28" spans="1:12" ht="43.5" customHeight="1" x14ac:dyDescent="0.25">
      <c r="A28" s="13">
        <v>18</v>
      </c>
      <c r="B28" s="17" t="s">
        <v>43</v>
      </c>
      <c r="C28" s="19" t="s">
        <v>75</v>
      </c>
      <c r="D28" s="18" t="s">
        <v>19</v>
      </c>
      <c r="E28" s="13">
        <v>2</v>
      </c>
      <c r="F28" s="15">
        <v>448.8</v>
      </c>
      <c r="G28" s="15">
        <v>451.22</v>
      </c>
      <c r="H28" s="15">
        <v>452</v>
      </c>
      <c r="I28" s="11">
        <f t="shared" si="4"/>
        <v>450.67</v>
      </c>
      <c r="J28" s="9">
        <f t="shared" si="5"/>
        <v>1.6685722439658783</v>
      </c>
      <c r="K28" s="10">
        <f t="shared" si="6"/>
        <v>3.7023984348586816E-3</v>
      </c>
      <c r="L28" s="11">
        <f t="shared" si="7"/>
        <v>901.34</v>
      </c>
    </row>
    <row r="29" spans="1:12" ht="43.5" customHeight="1" x14ac:dyDescent="0.25">
      <c r="A29" s="13">
        <v>19</v>
      </c>
      <c r="B29" s="17" t="s">
        <v>44</v>
      </c>
      <c r="C29" s="19" t="s">
        <v>75</v>
      </c>
      <c r="D29" s="18" t="s">
        <v>19</v>
      </c>
      <c r="E29" s="13">
        <v>2</v>
      </c>
      <c r="F29" s="15">
        <v>459.95</v>
      </c>
      <c r="G29" s="15">
        <v>477.02</v>
      </c>
      <c r="H29" s="15">
        <v>478</v>
      </c>
      <c r="I29" s="11">
        <f t="shared" si="4"/>
        <v>471.66</v>
      </c>
      <c r="J29" s="9">
        <f t="shared" si="5"/>
        <v>10.150105089767955</v>
      </c>
      <c r="K29" s="10">
        <f t="shared" si="6"/>
        <v>2.1520113690964376E-2</v>
      </c>
      <c r="L29" s="11">
        <f t="shared" si="7"/>
        <v>943.32</v>
      </c>
    </row>
    <row r="30" spans="1:12" ht="43.5" customHeight="1" x14ac:dyDescent="0.25">
      <c r="A30" s="13">
        <v>20</v>
      </c>
      <c r="B30" s="17" t="s">
        <v>45</v>
      </c>
      <c r="C30" s="19" t="s">
        <v>75</v>
      </c>
      <c r="D30" s="18" t="s">
        <v>19</v>
      </c>
      <c r="E30" s="13">
        <v>2</v>
      </c>
      <c r="F30" s="15">
        <v>588.29</v>
      </c>
      <c r="G30" s="15">
        <v>595.12</v>
      </c>
      <c r="H30" s="15">
        <v>596</v>
      </c>
      <c r="I30" s="11">
        <f t="shared" si="4"/>
        <v>593.14</v>
      </c>
      <c r="J30" s="9">
        <f t="shared" si="5"/>
        <v>4.2203356896499971</v>
      </c>
      <c r="K30" s="10">
        <f t="shared" si="6"/>
        <v>7.1152837563855384E-3</v>
      </c>
      <c r="L30" s="11">
        <f t="shared" si="7"/>
        <v>1186.28</v>
      </c>
    </row>
    <row r="31" spans="1:12" ht="43.5" customHeight="1" x14ac:dyDescent="0.25">
      <c r="A31" s="13">
        <v>21</v>
      </c>
      <c r="B31" s="17" t="s">
        <v>46</v>
      </c>
      <c r="C31" s="19" t="s">
        <v>76</v>
      </c>
      <c r="D31" s="18" t="s">
        <v>19</v>
      </c>
      <c r="E31" s="13">
        <v>1</v>
      </c>
      <c r="F31" s="15">
        <v>9244.81</v>
      </c>
      <c r="G31" s="15">
        <v>9247</v>
      </c>
      <c r="H31" s="15">
        <v>9248</v>
      </c>
      <c r="I31" s="11">
        <f t="shared" si="4"/>
        <v>9246.6</v>
      </c>
      <c r="J31" s="9">
        <f t="shared" si="5"/>
        <v>1.6315738822787789</v>
      </c>
      <c r="K31" s="10">
        <f t="shared" si="6"/>
        <v>1.7645115978935462E-4</v>
      </c>
      <c r="L31" s="11">
        <f t="shared" si="7"/>
        <v>9246.6</v>
      </c>
    </row>
    <row r="32" spans="1:12" ht="43.5" customHeight="1" x14ac:dyDescent="0.25">
      <c r="A32" s="13">
        <v>22</v>
      </c>
      <c r="B32" s="17" t="s">
        <v>47</v>
      </c>
      <c r="C32" s="19" t="s">
        <v>73</v>
      </c>
      <c r="D32" s="18" t="s">
        <v>19</v>
      </c>
      <c r="E32" s="13">
        <v>1</v>
      </c>
      <c r="F32" s="15">
        <v>4898.96</v>
      </c>
      <c r="G32" s="15">
        <v>4963.0200000000004</v>
      </c>
      <c r="H32" s="15">
        <v>4964</v>
      </c>
      <c r="I32" s="11">
        <f t="shared" si="4"/>
        <v>4941.99</v>
      </c>
      <c r="J32" s="9">
        <f t="shared" si="5"/>
        <v>37.271181002663987</v>
      </c>
      <c r="K32" s="10">
        <f t="shared" si="6"/>
        <v>7.5417303279777777E-3</v>
      </c>
      <c r="L32" s="11">
        <f t="shared" si="7"/>
        <v>4941.99</v>
      </c>
    </row>
    <row r="33" spans="1:12" ht="43.5" customHeight="1" x14ac:dyDescent="0.25">
      <c r="A33" s="13">
        <v>23</v>
      </c>
      <c r="B33" s="17" t="s">
        <v>48</v>
      </c>
      <c r="C33" s="19" t="s">
        <v>73</v>
      </c>
      <c r="D33" s="18" t="s">
        <v>19</v>
      </c>
      <c r="E33" s="13">
        <v>1</v>
      </c>
      <c r="F33" s="15">
        <v>548.12</v>
      </c>
      <c r="G33" s="15">
        <v>555.08000000000004</v>
      </c>
      <c r="H33" s="15">
        <v>556</v>
      </c>
      <c r="I33" s="11">
        <f t="shared" si="4"/>
        <v>553.07000000000005</v>
      </c>
      <c r="J33" s="9">
        <f t="shared" si="5"/>
        <v>4.3085651130432501</v>
      </c>
      <c r="K33" s="10">
        <f t="shared" si="6"/>
        <v>7.7903178273443525E-3</v>
      </c>
      <c r="L33" s="11">
        <f t="shared" si="7"/>
        <v>553.07000000000005</v>
      </c>
    </row>
    <row r="34" spans="1:12" ht="43.5" customHeight="1" x14ac:dyDescent="0.25">
      <c r="A34" s="13">
        <v>24</v>
      </c>
      <c r="B34" s="17" t="s">
        <v>49</v>
      </c>
      <c r="C34" s="19" t="s">
        <v>77</v>
      </c>
      <c r="D34" s="18" t="s">
        <v>19</v>
      </c>
      <c r="E34" s="13">
        <v>1</v>
      </c>
      <c r="F34" s="15">
        <v>3144.28</v>
      </c>
      <c r="G34" s="15">
        <v>3147.2</v>
      </c>
      <c r="H34" s="15">
        <v>3148</v>
      </c>
      <c r="I34" s="11">
        <f t="shared" si="4"/>
        <v>3146.49</v>
      </c>
      <c r="J34" s="9">
        <f t="shared" si="5"/>
        <v>1.9580943116542577</v>
      </c>
      <c r="K34" s="10">
        <f t="shared" si="6"/>
        <v>6.2231001442481719E-4</v>
      </c>
      <c r="L34" s="11">
        <f t="shared" si="7"/>
        <v>3146.49</v>
      </c>
    </row>
    <row r="35" spans="1:12" ht="43.5" customHeight="1" x14ac:dyDescent="0.25">
      <c r="A35" s="13">
        <v>25</v>
      </c>
      <c r="B35" s="17" t="s">
        <v>50</v>
      </c>
      <c r="C35" s="19" t="s">
        <v>78</v>
      </c>
      <c r="D35" s="18" t="s">
        <v>19</v>
      </c>
      <c r="E35" s="13">
        <v>17</v>
      </c>
      <c r="F35" s="15">
        <v>292.22000000000003</v>
      </c>
      <c r="G35" s="15">
        <v>293.60000000000002</v>
      </c>
      <c r="H35" s="15">
        <v>294</v>
      </c>
      <c r="I35" s="11">
        <f t="shared" si="4"/>
        <v>293.27</v>
      </c>
      <c r="J35" s="9">
        <f t="shared" si="5"/>
        <v>0.93388079182158579</v>
      </c>
      <c r="K35" s="10">
        <f t="shared" si="6"/>
        <v>3.1843358589992918E-3</v>
      </c>
      <c r="L35" s="11">
        <f t="shared" si="7"/>
        <v>4985.59</v>
      </c>
    </row>
    <row r="36" spans="1:12" ht="43.5" customHeight="1" x14ac:dyDescent="0.25">
      <c r="A36" s="13">
        <v>26</v>
      </c>
      <c r="B36" s="17" t="s">
        <v>51</v>
      </c>
      <c r="C36" s="19" t="s">
        <v>73</v>
      </c>
      <c r="D36" s="18" t="s">
        <v>21</v>
      </c>
      <c r="E36" s="13">
        <v>100</v>
      </c>
      <c r="F36" s="15">
        <v>95.59</v>
      </c>
      <c r="G36" s="15">
        <v>97.15</v>
      </c>
      <c r="H36" s="15">
        <v>98</v>
      </c>
      <c r="I36" s="11">
        <f t="shared" si="4"/>
        <v>96.91</v>
      </c>
      <c r="J36" s="9">
        <f t="shared" si="5"/>
        <v>1.2223065627465681</v>
      </c>
      <c r="K36" s="10">
        <f t="shared" si="6"/>
        <v>1.2612367366855969E-2</v>
      </c>
      <c r="L36" s="11">
        <f t="shared" si="7"/>
        <v>9691</v>
      </c>
    </row>
    <row r="37" spans="1:12" ht="43.5" customHeight="1" x14ac:dyDescent="0.25">
      <c r="A37" s="13">
        <v>27</v>
      </c>
      <c r="B37" s="17" t="s">
        <v>72</v>
      </c>
      <c r="C37" s="19" t="s">
        <v>73</v>
      </c>
      <c r="D37" s="18" t="s">
        <v>21</v>
      </c>
      <c r="E37" s="13">
        <v>100</v>
      </c>
      <c r="F37" s="15">
        <v>94.98</v>
      </c>
      <c r="G37" s="15">
        <v>96.12</v>
      </c>
      <c r="H37" s="15">
        <v>97</v>
      </c>
      <c r="I37" s="11">
        <f t="shared" si="4"/>
        <v>96.03</v>
      </c>
      <c r="J37" s="9">
        <f t="shared" si="5"/>
        <v>1.0127849393298312</v>
      </c>
      <c r="K37" s="10">
        <f t="shared" si="6"/>
        <v>1.0546181249529654E-2</v>
      </c>
      <c r="L37" s="11">
        <f t="shared" si="7"/>
        <v>9603</v>
      </c>
    </row>
    <row r="38" spans="1:12" ht="43.5" customHeight="1" x14ac:dyDescent="0.25">
      <c r="A38" s="13">
        <v>28</v>
      </c>
      <c r="B38" s="17" t="s">
        <v>52</v>
      </c>
      <c r="C38" s="19" t="s">
        <v>77</v>
      </c>
      <c r="D38" s="18" t="s">
        <v>19</v>
      </c>
      <c r="E38" s="13">
        <v>7</v>
      </c>
      <c r="F38" s="15">
        <v>412.48</v>
      </c>
      <c r="G38" s="15">
        <v>412.48</v>
      </c>
      <c r="H38" s="15">
        <v>414</v>
      </c>
      <c r="I38" s="11">
        <f>ROUND((AVERAGE(F38:H38)),2)</f>
        <v>412.99</v>
      </c>
      <c r="J38" s="9">
        <f t="shared" si="5"/>
        <v>0.87757240916822066</v>
      </c>
      <c r="K38" s="10">
        <f t="shared" si="6"/>
        <v>2.124941263240671E-3</v>
      </c>
      <c r="L38" s="11">
        <f t="shared" si="7"/>
        <v>2890.93</v>
      </c>
    </row>
    <row r="39" spans="1:12" ht="43.5" customHeight="1" x14ac:dyDescent="0.25">
      <c r="A39" s="13">
        <v>29</v>
      </c>
      <c r="B39" s="17" t="s">
        <v>53</v>
      </c>
      <c r="C39" s="19" t="s">
        <v>79</v>
      </c>
      <c r="D39" s="18" t="s">
        <v>19</v>
      </c>
      <c r="E39" s="13">
        <v>20</v>
      </c>
      <c r="F39" s="15">
        <v>1048.26</v>
      </c>
      <c r="G39" s="15">
        <v>1048.6500000000001</v>
      </c>
      <c r="H39" s="15">
        <v>1050</v>
      </c>
      <c r="I39" s="11">
        <f t="shared" si="4"/>
        <v>1048.97</v>
      </c>
      <c r="J39" s="9">
        <f t="shared" si="5"/>
        <v>0.91307173869306535</v>
      </c>
      <c r="K39" s="10">
        <f t="shared" si="6"/>
        <v>8.7044599816302214E-4</v>
      </c>
      <c r="L39" s="11">
        <f t="shared" si="7"/>
        <v>20979.4</v>
      </c>
    </row>
    <row r="40" spans="1:12" ht="43.5" customHeight="1" x14ac:dyDescent="0.25">
      <c r="A40" s="13">
        <v>30</v>
      </c>
      <c r="B40" s="17" t="s">
        <v>54</v>
      </c>
      <c r="C40" s="19" t="s">
        <v>80</v>
      </c>
      <c r="D40" s="18" t="s">
        <v>22</v>
      </c>
      <c r="E40" s="13">
        <v>4</v>
      </c>
      <c r="F40" s="15">
        <v>6128.48</v>
      </c>
      <c r="G40" s="15">
        <v>6144.28</v>
      </c>
      <c r="H40" s="15">
        <v>6145</v>
      </c>
      <c r="I40" s="11">
        <f t="shared" si="4"/>
        <v>6139.25</v>
      </c>
      <c r="J40" s="9">
        <f t="shared" si="5"/>
        <v>9.336923119172436</v>
      </c>
      <c r="K40" s="10">
        <f t="shared" si="6"/>
        <v>1.5208564644949934E-3</v>
      </c>
      <c r="L40" s="11">
        <f t="shared" si="7"/>
        <v>24557</v>
      </c>
    </row>
    <row r="41" spans="1:12" ht="43.5" customHeight="1" x14ac:dyDescent="0.25">
      <c r="A41" s="13">
        <v>31</v>
      </c>
      <c r="B41" s="17" t="s">
        <v>55</v>
      </c>
      <c r="C41" s="19" t="s">
        <v>81</v>
      </c>
      <c r="D41" s="18" t="s">
        <v>23</v>
      </c>
      <c r="E41" s="13">
        <v>2</v>
      </c>
      <c r="F41" s="15">
        <v>248.32</v>
      </c>
      <c r="G41" s="15">
        <v>249.78</v>
      </c>
      <c r="H41" s="15">
        <v>250</v>
      </c>
      <c r="I41" s="11">
        <f t="shared" si="4"/>
        <v>249.37</v>
      </c>
      <c r="J41" s="9">
        <f t="shared" si="5"/>
        <v>0.91308999191390827</v>
      </c>
      <c r="K41" s="10">
        <f t="shared" si="6"/>
        <v>3.6616361124739002E-3</v>
      </c>
      <c r="L41" s="11">
        <f t="shared" si="7"/>
        <v>498.74</v>
      </c>
    </row>
    <row r="42" spans="1:12" ht="43.5" customHeight="1" x14ac:dyDescent="0.25">
      <c r="A42" s="13">
        <v>32</v>
      </c>
      <c r="B42" s="17" t="s">
        <v>56</v>
      </c>
      <c r="C42" s="19" t="s">
        <v>88</v>
      </c>
      <c r="D42" s="18" t="s">
        <v>23</v>
      </c>
      <c r="E42" s="13">
        <v>2</v>
      </c>
      <c r="F42" s="15">
        <v>301.11</v>
      </c>
      <c r="G42" s="15">
        <v>303.66000000000003</v>
      </c>
      <c r="H42" s="15">
        <v>304</v>
      </c>
      <c r="I42" s="11">
        <f t="shared" si="4"/>
        <v>302.92</v>
      </c>
      <c r="J42" s="9">
        <f t="shared" si="5"/>
        <v>1.5795674513401849</v>
      </c>
      <c r="K42" s="10">
        <f t="shared" si="6"/>
        <v>5.2144132773095002E-3</v>
      </c>
      <c r="L42" s="11">
        <f t="shared" si="7"/>
        <v>605.84</v>
      </c>
    </row>
    <row r="43" spans="1:12" ht="43.5" customHeight="1" x14ac:dyDescent="0.25">
      <c r="A43" s="13">
        <v>33</v>
      </c>
      <c r="B43" s="17" t="s">
        <v>57</v>
      </c>
      <c r="C43" s="19" t="s">
        <v>82</v>
      </c>
      <c r="D43" s="18" t="s">
        <v>23</v>
      </c>
      <c r="E43" s="13">
        <v>1</v>
      </c>
      <c r="F43" s="15">
        <v>294.22000000000003</v>
      </c>
      <c r="G43" s="15">
        <v>297.36</v>
      </c>
      <c r="H43" s="15">
        <v>298.10000000000002</v>
      </c>
      <c r="I43" s="11">
        <f t="shared" si="4"/>
        <v>296.56</v>
      </c>
      <c r="J43" s="9">
        <f t="shared" si="5"/>
        <v>2.0599999999999956</v>
      </c>
      <c r="K43" s="10">
        <f t="shared" si="6"/>
        <v>6.9463177771782961E-3</v>
      </c>
      <c r="L43" s="11">
        <f t="shared" si="7"/>
        <v>296.56</v>
      </c>
    </row>
    <row r="44" spans="1:12" ht="43.5" customHeight="1" x14ac:dyDescent="0.25">
      <c r="A44" s="13">
        <v>34</v>
      </c>
      <c r="B44" s="17" t="s">
        <v>58</v>
      </c>
      <c r="C44" s="19" t="s">
        <v>81</v>
      </c>
      <c r="D44" s="18" t="s">
        <v>23</v>
      </c>
      <c r="E44" s="13">
        <v>12</v>
      </c>
      <c r="F44" s="15">
        <v>240.15</v>
      </c>
      <c r="G44" s="15">
        <v>242.11</v>
      </c>
      <c r="H44" s="15">
        <v>243</v>
      </c>
      <c r="I44" s="11">
        <f t="shared" si="4"/>
        <v>241.75</v>
      </c>
      <c r="J44" s="9">
        <f t="shared" si="5"/>
        <v>1.4580923610434728</v>
      </c>
      <c r="K44" s="10">
        <f t="shared" si="6"/>
        <v>6.0313226748068532E-3</v>
      </c>
      <c r="L44" s="11">
        <f t="shared" si="7"/>
        <v>2901</v>
      </c>
    </row>
    <row r="45" spans="1:12" ht="43.5" customHeight="1" x14ac:dyDescent="0.25">
      <c r="A45" s="13">
        <v>35</v>
      </c>
      <c r="B45" s="17" t="s">
        <v>59</v>
      </c>
      <c r="C45" s="19" t="s">
        <v>88</v>
      </c>
      <c r="D45" s="18" t="s">
        <v>23</v>
      </c>
      <c r="E45" s="13">
        <v>10</v>
      </c>
      <c r="F45" s="15">
        <v>214.14</v>
      </c>
      <c r="G45" s="15">
        <v>215.47</v>
      </c>
      <c r="H45" s="15">
        <v>216</v>
      </c>
      <c r="I45" s="11">
        <f t="shared" si="4"/>
        <v>215.2</v>
      </c>
      <c r="J45" s="9">
        <f t="shared" si="5"/>
        <v>0.95824492345816659</v>
      </c>
      <c r="K45" s="10">
        <f t="shared" si="6"/>
        <v>4.4527420120111204E-3</v>
      </c>
      <c r="L45" s="11">
        <f t="shared" si="7"/>
        <v>2152</v>
      </c>
    </row>
    <row r="46" spans="1:12" ht="43.5" customHeight="1" x14ac:dyDescent="0.25">
      <c r="A46" s="13">
        <v>36</v>
      </c>
      <c r="B46" s="17" t="s">
        <v>60</v>
      </c>
      <c r="C46" s="19" t="s">
        <v>83</v>
      </c>
      <c r="D46" s="18" t="s">
        <v>23</v>
      </c>
      <c r="E46" s="13">
        <v>1</v>
      </c>
      <c r="F46" s="15">
        <v>395.66</v>
      </c>
      <c r="G46" s="15">
        <v>393.33</v>
      </c>
      <c r="H46" s="15">
        <v>394</v>
      </c>
      <c r="I46" s="11">
        <f t="shared" si="4"/>
        <v>394.33</v>
      </c>
      <c r="J46" s="9">
        <f t="shared" si="5"/>
        <v>1.1995415791043047</v>
      </c>
      <c r="K46" s="10">
        <f t="shared" si="6"/>
        <v>3.0419739281928961E-3</v>
      </c>
      <c r="L46" s="11">
        <f t="shared" si="7"/>
        <v>394.33</v>
      </c>
    </row>
    <row r="47" spans="1:12" ht="43.5" customHeight="1" x14ac:dyDescent="0.25">
      <c r="A47" s="13">
        <v>37</v>
      </c>
      <c r="B47" s="17" t="s">
        <v>61</v>
      </c>
      <c r="C47" s="19" t="s">
        <v>83</v>
      </c>
      <c r="D47" s="18" t="s">
        <v>19</v>
      </c>
      <c r="E47" s="13">
        <v>200</v>
      </c>
      <c r="F47" s="15">
        <v>0.7</v>
      </c>
      <c r="G47" s="15">
        <v>0.8</v>
      </c>
      <c r="H47" s="15">
        <v>1</v>
      </c>
      <c r="I47" s="11">
        <f t="shared" si="4"/>
        <v>0.83</v>
      </c>
      <c r="J47" s="9">
        <f t="shared" si="5"/>
        <v>0.15275252316519425</v>
      </c>
      <c r="K47" s="10">
        <f t="shared" si="6"/>
        <v>0.1833030277982331</v>
      </c>
      <c r="L47" s="11">
        <f t="shared" si="7"/>
        <v>166</v>
      </c>
    </row>
    <row r="48" spans="1:12" ht="44.25" customHeight="1" x14ac:dyDescent="0.25">
      <c r="A48" s="13">
        <v>38</v>
      </c>
      <c r="B48" s="17" t="s">
        <v>62</v>
      </c>
      <c r="C48" s="19" t="s">
        <v>89</v>
      </c>
      <c r="D48" s="18" t="s">
        <v>19</v>
      </c>
      <c r="E48" s="13">
        <v>6</v>
      </c>
      <c r="F48" s="15">
        <v>712.45</v>
      </c>
      <c r="G48" s="15">
        <v>713.55</v>
      </c>
      <c r="H48" s="15">
        <v>714</v>
      </c>
      <c r="I48" s="11">
        <f t="shared" si="0"/>
        <v>713.33</v>
      </c>
      <c r="J48" s="9">
        <f t="shared" si="1"/>
        <v>0.79739158092701434</v>
      </c>
      <c r="K48" s="10">
        <f t="shared" si="2"/>
        <v>1.1178386648509546E-3</v>
      </c>
      <c r="L48" s="11">
        <f t="shared" si="3"/>
        <v>4279.9799999999996</v>
      </c>
    </row>
    <row r="49" spans="1:12" ht="45" customHeight="1" x14ac:dyDescent="0.25">
      <c r="A49" s="13">
        <v>39</v>
      </c>
      <c r="B49" s="17" t="s">
        <v>63</v>
      </c>
      <c r="C49" s="19" t="s">
        <v>84</v>
      </c>
      <c r="D49" s="18" t="s">
        <v>24</v>
      </c>
      <c r="E49" s="13">
        <v>50</v>
      </c>
      <c r="F49" s="15">
        <v>16.96</v>
      </c>
      <c r="G49" s="15">
        <v>17.36</v>
      </c>
      <c r="H49" s="15">
        <v>18.3</v>
      </c>
      <c r="I49" s="11">
        <f t="shared" si="0"/>
        <v>17.54</v>
      </c>
      <c r="J49" s="9">
        <f t="shared" si="1"/>
        <v>0.68789534087679371</v>
      </c>
      <c r="K49" s="10">
        <f t="shared" si="2"/>
        <v>3.9218662535735097E-2</v>
      </c>
      <c r="L49" s="11">
        <f t="shared" si="3"/>
        <v>877</v>
      </c>
    </row>
    <row r="50" spans="1:12" ht="46.5" customHeight="1" x14ac:dyDescent="0.25">
      <c r="A50" s="13">
        <v>40</v>
      </c>
      <c r="B50" s="17" t="s">
        <v>64</v>
      </c>
      <c r="C50" s="19" t="s">
        <v>84</v>
      </c>
      <c r="D50" s="18" t="s">
        <v>24</v>
      </c>
      <c r="E50" s="13">
        <v>50</v>
      </c>
      <c r="F50" s="15">
        <v>18.100000000000001</v>
      </c>
      <c r="G50" s="15">
        <v>18.559999999999999</v>
      </c>
      <c r="H50" s="15">
        <v>19.5</v>
      </c>
      <c r="I50" s="11">
        <f t="shared" si="0"/>
        <v>18.72</v>
      </c>
      <c r="J50" s="9">
        <f t="shared" si="1"/>
        <v>0.71358251099645054</v>
      </c>
      <c r="K50" s="10">
        <f t="shared" si="2"/>
        <v>3.8118723878015522E-2</v>
      </c>
      <c r="L50" s="11">
        <f t="shared" si="3"/>
        <v>936</v>
      </c>
    </row>
    <row r="51" spans="1:12" ht="48.75" customHeight="1" x14ac:dyDescent="0.25">
      <c r="A51" s="13">
        <v>41</v>
      </c>
      <c r="B51" s="17" t="s">
        <v>65</v>
      </c>
      <c r="C51" s="19" t="s">
        <v>83</v>
      </c>
      <c r="D51" s="18" t="s">
        <v>19</v>
      </c>
      <c r="E51" s="13">
        <v>10</v>
      </c>
      <c r="F51" s="15">
        <v>106.29</v>
      </c>
      <c r="G51" s="15">
        <v>107.69</v>
      </c>
      <c r="H51" s="15">
        <v>108</v>
      </c>
      <c r="I51" s="11">
        <f t="shared" si="0"/>
        <v>107.33</v>
      </c>
      <c r="J51" s="9">
        <f t="shared" si="1"/>
        <v>0.91106165177408605</v>
      </c>
      <c r="K51" s="10">
        <f t="shared" si="2"/>
        <v>8.488679282322685E-3</v>
      </c>
      <c r="L51" s="11">
        <f t="shared" si="3"/>
        <v>1073.3</v>
      </c>
    </row>
    <row r="52" spans="1:12" ht="42.75" customHeight="1" x14ac:dyDescent="0.25">
      <c r="A52" s="13">
        <v>42</v>
      </c>
      <c r="B52" s="17" t="s">
        <v>66</v>
      </c>
      <c r="C52" s="19" t="s">
        <v>85</v>
      </c>
      <c r="D52" s="18" t="s">
        <v>25</v>
      </c>
      <c r="E52" s="13">
        <v>1</v>
      </c>
      <c r="F52" s="15">
        <v>1848.88</v>
      </c>
      <c r="G52" s="15">
        <v>1849.66</v>
      </c>
      <c r="H52" s="15">
        <v>1850.5</v>
      </c>
      <c r="I52" s="11">
        <f>ROUND((AVERAGE(F52:H52)),2)</f>
        <v>1849.68</v>
      </c>
      <c r="J52" s="9">
        <f t="shared" si="1"/>
        <v>0.81018516402110885</v>
      </c>
      <c r="K52" s="10">
        <f t="shared" si="2"/>
        <v>4.380136910282367E-4</v>
      </c>
      <c r="L52" s="11">
        <f t="shared" si="3"/>
        <v>1849.68</v>
      </c>
    </row>
    <row r="53" spans="1:12" ht="40.5" customHeight="1" x14ac:dyDescent="0.25">
      <c r="A53" s="13">
        <v>43</v>
      </c>
      <c r="B53" s="17" t="s">
        <v>67</v>
      </c>
      <c r="C53" s="19" t="s">
        <v>86</v>
      </c>
      <c r="D53" s="18" t="s">
        <v>25</v>
      </c>
      <c r="E53" s="13">
        <v>1</v>
      </c>
      <c r="F53" s="15">
        <v>295.64</v>
      </c>
      <c r="G53" s="15">
        <v>297.25</v>
      </c>
      <c r="H53" s="15">
        <v>298.2</v>
      </c>
      <c r="I53" s="11">
        <f t="shared" si="0"/>
        <v>297.02999999999997</v>
      </c>
      <c r="J53" s="9">
        <f t="shared" si="1"/>
        <v>1.2941020052530658</v>
      </c>
      <c r="K53" s="10">
        <f t="shared" si="2"/>
        <v>4.3568057275462611E-3</v>
      </c>
      <c r="L53" s="11">
        <f t="shared" si="3"/>
        <v>297.02999999999997</v>
      </c>
    </row>
    <row r="54" spans="1:12" ht="41.25" customHeight="1" x14ac:dyDescent="0.25">
      <c r="A54" s="13">
        <v>44</v>
      </c>
      <c r="B54" s="17" t="s">
        <v>68</v>
      </c>
      <c r="C54" s="19" t="s">
        <v>87</v>
      </c>
      <c r="D54" s="18" t="s">
        <v>19</v>
      </c>
      <c r="E54" s="13">
        <v>3</v>
      </c>
      <c r="F54" s="15">
        <v>272.36</v>
      </c>
      <c r="G54" s="15">
        <v>273.14999999999998</v>
      </c>
      <c r="H54" s="15">
        <v>274.5</v>
      </c>
      <c r="I54" s="11">
        <f t="shared" si="0"/>
        <v>273.33999999999997</v>
      </c>
      <c r="J54" s="9">
        <f t="shared" si="1"/>
        <v>1.0821429357221366</v>
      </c>
      <c r="K54" s="10">
        <f t="shared" si="2"/>
        <v>3.9590112403097644E-3</v>
      </c>
      <c r="L54" s="11">
        <f t="shared" si="3"/>
        <v>820.02</v>
      </c>
    </row>
    <row r="55" spans="1:12" ht="45.75" customHeight="1" x14ac:dyDescent="0.25">
      <c r="A55" s="13">
        <v>45</v>
      </c>
      <c r="B55" s="17" t="s">
        <v>69</v>
      </c>
      <c r="C55" s="19" t="s">
        <v>91</v>
      </c>
      <c r="D55" s="18" t="s">
        <v>19</v>
      </c>
      <c r="E55" s="13">
        <v>10</v>
      </c>
      <c r="F55" s="15">
        <v>8241.8799999999992</v>
      </c>
      <c r="G55" s="15">
        <v>8243.44</v>
      </c>
      <c r="H55" s="15">
        <v>8244</v>
      </c>
      <c r="I55" s="11">
        <f t="shared" si="0"/>
        <v>8243.11</v>
      </c>
      <c r="J55" s="9">
        <f t="shared" si="1"/>
        <v>1.0986051762732982</v>
      </c>
      <c r="K55" s="10">
        <f t="shared" si="2"/>
        <v>1.3327562297790212E-4</v>
      </c>
      <c r="L55" s="11">
        <f t="shared" si="3"/>
        <v>82431.100000000006</v>
      </c>
    </row>
    <row r="56" spans="1:12" ht="42" customHeight="1" thickBot="1" x14ac:dyDescent="0.3">
      <c r="A56" s="13">
        <v>46</v>
      </c>
      <c r="B56" s="17" t="s">
        <v>70</v>
      </c>
      <c r="C56" s="19" t="s">
        <v>91</v>
      </c>
      <c r="D56" s="18" t="s">
        <v>19</v>
      </c>
      <c r="E56" s="13">
        <v>2</v>
      </c>
      <c r="F56" s="15">
        <v>2962.12</v>
      </c>
      <c r="G56" s="15">
        <v>2964.22</v>
      </c>
      <c r="H56" s="15">
        <v>2965</v>
      </c>
      <c r="I56" s="11">
        <f t="shared" si="0"/>
        <v>2963.78</v>
      </c>
      <c r="J56" s="9">
        <f t="shared" si="1"/>
        <v>1.4895636945092658</v>
      </c>
      <c r="K56" s="10">
        <f t="shared" si="2"/>
        <v>5.0258915793657615E-4</v>
      </c>
      <c r="L56" s="11">
        <f t="shared" si="3"/>
        <v>5927.56</v>
      </c>
    </row>
    <row r="57" spans="1:12" ht="15.75" thickBot="1" x14ac:dyDescent="0.3">
      <c r="A57" s="20" t="s">
        <v>20</v>
      </c>
      <c r="B57" s="21"/>
      <c r="C57" s="22"/>
      <c r="D57" s="21"/>
      <c r="E57" s="21"/>
      <c r="F57" s="21"/>
      <c r="G57" s="21"/>
      <c r="H57" s="21"/>
      <c r="I57" s="21"/>
      <c r="J57" s="21"/>
      <c r="K57" s="21"/>
      <c r="L57" s="16">
        <f>SUM(L11:L56)</f>
        <v>231907.28999999995</v>
      </c>
    </row>
    <row r="58" spans="1:12" x14ac:dyDescent="0.25">
      <c r="B58" s="12"/>
    </row>
  </sheetData>
  <mergeCells count="14">
    <mergeCell ref="A2:L2"/>
    <mergeCell ref="A5:B5"/>
    <mergeCell ref="C5:L5"/>
    <mergeCell ref="A6:B6"/>
    <mergeCell ref="C6:L6"/>
    <mergeCell ref="A57:K57"/>
    <mergeCell ref="A7:L7"/>
    <mergeCell ref="A8:L8"/>
    <mergeCell ref="A9:A10"/>
    <mergeCell ref="B9:B10"/>
    <mergeCell ref="C9:C10"/>
    <mergeCell ref="D9:D10"/>
    <mergeCell ref="E9:E10"/>
    <mergeCell ref="I9:I10"/>
  </mergeCells>
  <phoneticPr fontId="8" type="noConversion"/>
  <pageMargins left="0.24027777777777801" right="0.24027777777777801" top="0.05" bottom="0.209722222222222" header="0.51180555555555496" footer="0.51180555555555496"/>
  <pageSetup paperSize="9" scale="60" fitToHeight="0" orientation="landscape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Новикова Юлия Игоревна</cp:lastModifiedBy>
  <cp:revision>7</cp:revision>
  <cp:lastPrinted>2026-05-25T13:53:11Z</cp:lastPrinted>
  <dcterms:created xsi:type="dcterms:W3CDTF">2014-01-17T11:35:00Z</dcterms:created>
  <dcterms:modified xsi:type="dcterms:W3CDTF">2026-06-16T08:14:33Z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1049-12.2.0.17562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  <property fmtid="{D5CDD505-2E9C-101B-9397-08002B2CF9AE}" pid="5" name="ICV">
    <vt:lpwstr>03922F94E72048269C8DF3C494D4590F_12</vt:lpwstr>
  </property>
</Properties>
</file>