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5" i="1" l="1"/>
  <c r="J15" i="1"/>
  <c r="I15" i="1"/>
  <c r="L15" i="1" s="1"/>
  <c r="L16" i="1" s="1"/>
</calcChain>
</file>

<file path=xl/sharedStrings.xml><?xml version="1.0" encoding="utf-8"?>
<sst xmlns="http://schemas.openxmlformats.org/spreadsheetml/2006/main" count="30" uniqueCount="30">
  <si>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исполнителем).               
</t>
  </si>
  <si>
    <t>ИКЗ</t>
  </si>
  <si>
    <t>Используемый метод определения НМЦК с обоснованием:</t>
  </si>
  <si>
    <t xml:space="preserve"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№567"            
</t>
  </si>
  <si>
    <t>№</t>
  </si>
  <si>
    <t>ОКПД2/КТРУ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</si>
  <si>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</si>
  <si>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</si>
  <si>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</si>
  <si>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</si>
  <si>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</si>
  <si>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</si>
  <si>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</si>
  <si>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НМЦК, сумма, руб.</t>
  </si>
  <si>
    <t xml:space="preserve">Наименование товара </t>
  </si>
  <si>
    <r>
      <t>коэффициент вариации цен V %</t>
    </r>
    <r>
      <rPr>
        <i/>
        <sz val="11"/>
        <color indexed="8"/>
        <rFont val="Times New Roman"/>
        <family val="1"/>
        <charset val="204"/>
      </rPr>
      <t xml:space="preserve">  (не должен превышать 33%)</t>
    </r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</si>
  <si>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</si>
  <si>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</si>
  <si>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</si>
  <si>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</si>
  <si>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чел.</t>
  </si>
  <si>
    <t>Дата подготовки обоснования НМЦК: 24.06.2026 г.</t>
  </si>
  <si>
    <t xml:space="preserve">Ведущий специалист-эксперт </t>
  </si>
  <si>
    <t>Аблажей Г.К.</t>
  </si>
  <si>
    <t>85.42.19.900</t>
  </si>
  <si>
    <t xml:space="preserve">Коммерческое предложение , вх. № 028206 от 24.06.2026
</t>
  </si>
  <si>
    <t>На основании проведенного анализа рынка и расчетов, НМЦК составляет:  340000 (Триста сорок тысяч) рубля  00 копеек</t>
  </si>
  <si>
    <t>Коммерческое предложение, вх. № 028250 от 24.06.2026</t>
  </si>
  <si>
    <t>Коммерческое предложение, вх. № 028249 от 24.06.2026</t>
  </si>
  <si>
    <t xml:space="preserve">Обучение, профессиональная переподготовка по программе «Специалист по пожарной профилактике» (не менее 250 часов)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</si>
</sst>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vertical="top"/>
    </xf>
    <xf numFmtId="4" fontId="0" fillId="0" borderId="0" xfId="0" applyNumberFormat="1" applyFont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left" vertical="center" indent="1"/>
    </xf>
    <xf numFmtId="0" fontId="5" fillId="0" borderId="0" xfId="0" applyFont="1" applyAlignment="1">
      <alignment horizontal="left" vertical="top"/>
    </xf>
    <xf numFmtId="4" fontId="0" fillId="0" borderId="0" xfId="1" applyNumberFormat="1" applyFont="1" applyAlignment="1">
      <alignment vertical="top"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>
      <selection activeCell="B15" sqref="B15"/>
    </sheetView>
  </sheetViews>
  <sheetFormatPr defaultRowHeight="15" x14ac:dyDescent="0.25"/>
  <cols>
    <col min="1" max="1" width="3.7109375" style="1" customWidth="1"/>
    <col min="2" max="2" width="31.28515625" style="1" customWidth="1"/>
    <col min="3" max="3" width="20.28515625" style="1" customWidth="1"/>
    <col min="4" max="5" width="9.140625" style="1"/>
    <col min="6" max="6" width="20.85546875" style="1" customWidth="1"/>
    <col min="7" max="7" width="19.7109375" style="10" customWidth="1"/>
    <col min="8" max="8" width="19.85546875" style="1" customWidth="1"/>
    <col min="9" max="9" width="18.42578125" style="1" customWidth="1"/>
    <col min="10" max="10" width="16.7109375" style="1" customWidth="1"/>
    <col min="11" max="11" width="15.42578125" style="1" customWidth="1"/>
    <col min="12" max="14" width="9.140625" style="1"/>
    <col min="15" max="15" width="9.140625" style="1" customWidth="1"/>
    <col min="16" max="16" width="3.140625" style="1" customWidth="1"/>
    <col min="17" max="17" width="9.28515625" style="1" customWidth="1"/>
    <col min="18" max="18" width="9.140625" style="1" hidden="1" customWidth="1"/>
    <col min="19" max="19" width="4.28515625" style="1" customWidth="1"/>
    <col min="20" max="21" width="9.140625" style="1"/>
    <col min="22" max="22" width="10.7109375" style="1" customWidth="1"/>
    <col min="23" max="16384" width="9.140625" style="1"/>
  </cols>
  <sheetData>
    <row r="1" spans="1:22" x14ac:dyDescent="0.25">
      <c r="S1" s="28"/>
      <c r="T1" s="29"/>
      <c r="U1" s="29"/>
      <c r="V1" s="29"/>
    </row>
    <row r="2" spans="1:22" x14ac:dyDescent="0.25">
      <c r="S2" s="29"/>
      <c r="T2" s="29"/>
      <c r="U2" s="29"/>
      <c r="V2" s="29"/>
    </row>
    <row r="3" spans="1:22" x14ac:dyDescent="0.25">
      <c r="S3" s="29"/>
      <c r="T3" s="29"/>
      <c r="U3" s="29"/>
      <c r="V3" s="29"/>
    </row>
    <row r="4" spans="1:22" x14ac:dyDescent="0.25">
      <c r="S4" s="29"/>
      <c r="T4" s="29"/>
      <c r="U4" s="29"/>
      <c r="V4" s="29"/>
    </row>
    <row r="5" spans="1:22" ht="15" customHeight="1" x14ac:dyDescent="0.25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22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22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2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22" x14ac:dyDescent="0.25">
      <c r="A9" s="29" t="s">
        <v>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22" x14ac:dyDescent="0.25">
      <c r="A10" s="31" t="s">
        <v>2</v>
      </c>
      <c r="B10" s="31"/>
      <c r="C10" s="31"/>
      <c r="D10" s="31"/>
      <c r="E10" s="32" t="s">
        <v>3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22" x14ac:dyDescent="0.25">
      <c r="A11" s="31"/>
      <c r="B11" s="31"/>
      <c r="C11" s="31"/>
      <c r="D11" s="31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22" ht="27" customHeight="1" x14ac:dyDescent="0.25">
      <c r="A12" s="31"/>
      <c r="B12" s="31"/>
      <c r="C12" s="31"/>
      <c r="D12" s="31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22" ht="42" customHeight="1" x14ac:dyDescent="0.25">
      <c r="A13" s="34" t="s">
        <v>4</v>
      </c>
      <c r="B13" s="34" t="s">
        <v>14</v>
      </c>
      <c r="C13" s="34" t="s">
        <v>5</v>
      </c>
      <c r="D13" s="34" t="s">
        <v>6</v>
      </c>
      <c r="E13" s="34" t="s">
        <v>7</v>
      </c>
      <c r="F13" s="25" t="s">
        <v>8</v>
      </c>
      <c r="G13" s="25"/>
      <c r="H13" s="25"/>
      <c r="I13" s="26" t="s">
        <v>9</v>
      </c>
      <c r="J13" s="26"/>
      <c r="K13" s="26"/>
      <c r="L13" s="27" t="s">
        <v>10</v>
      </c>
      <c r="M13" s="27"/>
      <c r="N13" s="27"/>
      <c r="O13" s="27"/>
      <c r="P13" s="27"/>
      <c r="Q13" s="27"/>
      <c r="R13" s="27"/>
      <c r="S13" s="27"/>
    </row>
    <row r="14" spans="1:22" ht="99.75" x14ac:dyDescent="0.25">
      <c r="A14" s="35"/>
      <c r="B14" s="35"/>
      <c r="C14" s="35"/>
      <c r="D14" s="35"/>
      <c r="E14" s="35"/>
      <c r="F14" s="2" t="s">
        <v>25</v>
      </c>
      <c r="G14" s="2" t="s">
        <v>27</v>
      </c>
      <c r="H14" s="4" t="s">
        <v>28</v>
      </c>
      <c r="I14" s="2" t="s">
        <v>11</v>
      </c>
      <c r="J14" s="2" t="s">
        <v>12</v>
      </c>
      <c r="K14" s="3" t="s">
        <v>15</v>
      </c>
      <c r="L14" s="22" t="s">
        <v>13</v>
      </c>
      <c r="M14" s="23"/>
      <c r="N14" s="23"/>
      <c r="O14" s="23"/>
      <c r="P14" s="23"/>
      <c r="Q14" s="23"/>
      <c r="R14" s="23"/>
      <c r="S14" s="24"/>
    </row>
    <row r="15" spans="1:22" ht="90" x14ac:dyDescent="0.25">
      <c r="A15" s="5">
        <v>1</v>
      </c>
      <c r="B15" s="17" t="s">
        <v>29</v>
      </c>
      <c r="C15" s="21" t="s">
        <v>24</v>
      </c>
      <c r="D15" s="6" t="s">
        <v>20</v>
      </c>
      <c r="E15" s="7">
        <v>34</v>
      </c>
      <c r="F15" s="8">
        <v>8200</v>
      </c>
      <c r="G15" s="8">
        <v>8800</v>
      </c>
      <c r="H15" s="8">
        <v>13000</v>
      </c>
      <c r="I15" s="18">
        <f>AVERAGE(F15:H15)</f>
        <v>10000</v>
      </c>
      <c r="J15" s="19">
        <f>STDEV(F15,G15,H15)</f>
        <v>2615.339366124404</v>
      </c>
      <c r="K15" s="20">
        <f>_xlfn.STDEV.S(F15,G15,H15)/AVERAGE(F15,G15,H15)*100</f>
        <v>26.153393661244039</v>
      </c>
      <c r="L15" s="36">
        <f>I15*E15</f>
        <v>340000</v>
      </c>
      <c r="M15" s="37"/>
      <c r="N15" s="37"/>
      <c r="O15" s="37"/>
      <c r="P15" s="37"/>
      <c r="Q15" s="37"/>
      <c r="R15" s="37"/>
      <c r="S15" s="38"/>
    </row>
    <row r="16" spans="1:22" x14ac:dyDescent="0.25">
      <c r="K16" s="9" t="s">
        <v>16</v>
      </c>
      <c r="L16" s="39">
        <f>SUM(L15:L15)</f>
        <v>340000</v>
      </c>
      <c r="M16" s="40"/>
      <c r="N16" s="40"/>
      <c r="O16" s="40"/>
      <c r="P16" s="40"/>
      <c r="Q16" s="40"/>
      <c r="R16" s="40"/>
      <c r="S16" s="40"/>
    </row>
    <row r="17" spans="2:17" x14ac:dyDescent="0.25">
      <c r="B17" s="29" t="s">
        <v>26</v>
      </c>
      <c r="C17" s="29"/>
      <c r="D17" s="29"/>
      <c r="E17" s="29"/>
      <c r="F17" s="29"/>
      <c r="G17" s="29"/>
      <c r="H17" s="29"/>
      <c r="I17" s="29"/>
      <c r="J17" s="29"/>
      <c r="K17" s="29"/>
    </row>
    <row r="19" spans="2:17" x14ac:dyDescent="0.25">
      <c r="B19" s="42" t="s">
        <v>21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2:17" x14ac:dyDescent="0.25">
      <c r="B20" s="11"/>
      <c r="C20" s="10"/>
      <c r="D20" s="10"/>
      <c r="E20" s="10"/>
      <c r="F20" s="10"/>
      <c r="G20" s="12"/>
      <c r="H20" s="12"/>
      <c r="I20" s="12"/>
      <c r="J20" s="12"/>
      <c r="K20" s="12"/>
      <c r="L20" s="13"/>
      <c r="M20" s="14"/>
      <c r="N20" s="14"/>
      <c r="O20" s="14"/>
      <c r="P20" s="12"/>
      <c r="Q20" s="12"/>
    </row>
    <row r="21" spans="2:17" x14ac:dyDescent="0.25">
      <c r="B21" s="44" t="s">
        <v>17</v>
      </c>
      <c r="C21" s="44"/>
      <c r="D21" s="44"/>
      <c r="E21" s="44"/>
      <c r="F21" s="15"/>
      <c r="G21" s="12"/>
      <c r="H21" s="12"/>
      <c r="I21" s="12"/>
      <c r="J21" s="16"/>
      <c r="K21" s="12"/>
      <c r="L21" s="10"/>
      <c r="M21" s="10"/>
      <c r="N21" s="12"/>
      <c r="O21" s="12"/>
      <c r="P21" s="12"/>
      <c r="Q21" s="12"/>
    </row>
    <row r="22" spans="2:17" x14ac:dyDescent="0.25">
      <c r="B22" s="45" t="s">
        <v>22</v>
      </c>
      <c r="C22" s="45"/>
      <c r="D22" s="45"/>
      <c r="E22" s="45"/>
      <c r="F22" s="45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2:17" x14ac:dyDescent="0.25">
      <c r="B23" s="41" t="s">
        <v>18</v>
      </c>
      <c r="C23" s="41"/>
      <c r="D23" s="41"/>
      <c r="E23" s="41"/>
      <c r="F23" s="4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2:17" x14ac:dyDescent="0.25">
      <c r="B24" s="43" t="s">
        <v>23</v>
      </c>
      <c r="C24" s="43"/>
      <c r="D24" s="43"/>
      <c r="E24" s="43"/>
      <c r="F24" s="4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2:17" x14ac:dyDescent="0.25">
      <c r="B25" s="41" t="s">
        <v>19</v>
      </c>
      <c r="C25" s="41"/>
      <c r="D25" s="41"/>
      <c r="E25" s="41"/>
      <c r="F25" s="4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2:17" x14ac:dyDescent="0.25">
      <c r="B26" s="10"/>
      <c r="C26" s="10"/>
      <c r="D26" s="10"/>
      <c r="E26" s="10"/>
      <c r="F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2:17" x14ac:dyDescent="0.25">
      <c r="B27" s="10"/>
      <c r="C27" s="10"/>
      <c r="D27" s="10"/>
      <c r="E27" s="10"/>
      <c r="F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2:17" x14ac:dyDescent="0.25">
      <c r="B28" s="10"/>
      <c r="C28" s="10"/>
      <c r="D28" s="10"/>
      <c r="E28" s="10"/>
      <c r="F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2:17" x14ac:dyDescent="0.25">
      <c r="B29" s="10"/>
      <c r="C29" s="10"/>
      <c r="D29" s="10"/>
      <c r="E29" s="10"/>
      <c r="F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</sheetData>
  <mergeCells count="23">
    <mergeCell ref="L15:S15"/>
    <mergeCell ref="L16:S16"/>
    <mergeCell ref="B25:F25"/>
    <mergeCell ref="B19:Q19"/>
    <mergeCell ref="B17:K17"/>
    <mergeCell ref="B24:F24"/>
    <mergeCell ref="B21:E21"/>
    <mergeCell ref="B22:F22"/>
    <mergeCell ref="B23:F23"/>
    <mergeCell ref="L14:S14"/>
    <mergeCell ref="F13:H13"/>
    <mergeCell ref="I13:K13"/>
    <mergeCell ref="L13:S13"/>
    <mergeCell ref="S1:V4"/>
    <mergeCell ref="A5:S8"/>
    <mergeCell ref="A9:S9"/>
    <mergeCell ref="A10:D12"/>
    <mergeCell ref="E10:S12"/>
    <mergeCell ref="A13:A14"/>
    <mergeCell ref="D13:D14"/>
    <mergeCell ref="E13:E14"/>
    <mergeCell ref="B13:B14"/>
    <mergeCell ref="C13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Алексей Николаевич</dc:creator>
  <cp:lastModifiedBy>Аблажей Григорий Каземирович</cp:lastModifiedBy>
  <dcterms:created xsi:type="dcterms:W3CDTF">2026-06-22T05:10:54Z</dcterms:created>
  <dcterms:modified xsi:type="dcterms:W3CDTF">2026-06-24T12:22:08Z</dcterms:modified>
</cp:coreProperties>
</file>