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65" windowHeight="11970"/>
  </bookViews>
  <sheets>
    <sheet name="НМЦК " sheetId="2" r:id="rId1"/>
    <sheet name="Лист1" sheetId="3" r:id="rId2"/>
  </sheets>
  <definedNames>
    <definedName name="_xlnm.Print_Area" localSheetId="0">'НМЦК '!$B$1:$K$12</definedName>
  </definedNames>
  <calcPr calcId="162913"/>
</workbook>
</file>

<file path=xl/calcChain.xml><?xml version="1.0" encoding="utf-8"?>
<calcChain xmlns="http://schemas.openxmlformats.org/spreadsheetml/2006/main">
  <c r="I7" i="2" l="1"/>
  <c r="F7" i="2"/>
  <c r="J7" i="2" s="1"/>
  <c r="F6" i="2"/>
  <c r="K6" i="2" s="1"/>
  <c r="I6" i="2"/>
  <c r="F5" i="2"/>
  <c r="K5" i="2"/>
  <c r="I5" i="2"/>
  <c r="J5" i="2" s="1"/>
  <c r="F3" i="2"/>
  <c r="K3" i="2" s="1"/>
  <c r="I3" i="2"/>
  <c r="I4" i="2"/>
  <c r="F4" i="2"/>
  <c r="K4" i="2" s="1"/>
  <c r="J3" i="2" l="1"/>
  <c r="J6" i="2"/>
  <c r="K7" i="2"/>
  <c r="K8" i="2" s="1"/>
  <c r="J4" i="2"/>
</calcChain>
</file>

<file path=xl/sharedStrings.xml><?xml version="1.0" encoding="utf-8"?>
<sst xmlns="http://schemas.openxmlformats.org/spreadsheetml/2006/main" count="25" uniqueCount="19">
  <si>
    <t>наименование</t>
  </si>
  <si>
    <t>предложение 1</t>
  </si>
  <si>
    <t>предложение 2</t>
  </si>
  <si>
    <t>Сумма, руб.</t>
  </si>
  <si>
    <t>Средняя арифметическая, руб.</t>
  </si>
  <si>
    <t>Среднее квадратич. отклонение</t>
  </si>
  <si>
    <t>Коэф. вариации</t>
  </si>
  <si>
    <t>Начальная (максимальная) цена контракта:</t>
  </si>
  <si>
    <t>№ пп</t>
  </si>
  <si>
    <t>Кол-во,
шт., смена, куб.</t>
  </si>
  <si>
    <t>Ед. изм</t>
  </si>
  <si>
    <t>Шт.</t>
  </si>
  <si>
    <t>от 16.09.2026</t>
  </si>
  <si>
    <t>от 17.09.2026</t>
  </si>
  <si>
    <t>Рамочная сетка «USN» Ш:732 х В:1452 мм, 1.063 м2, Черный (9005 МАТ), Полотно «Micro Mesh» серое, Ручка пластиковая, Зацеп 6 мм., Поперечин: 1 шт., Доп. крепление: 2 шт.</t>
  </si>
  <si>
    <t>Рамочная сетка «USN» Ш:727 х В:1451 мм, 1.055 м2. Черный (9005 МАТ), Полотно «Micro Mesh» серое, Ручка пластиковая Зацеп 6 мм , Поперечин: 1 шт. Доп. крепление: 2 шт.</t>
  </si>
  <si>
    <t>Рамочная сетка «USN» Ш:728 х В:1451 мм, 1.057 м2, Черный (9005 МАТ), Полотно «Micro Mesh» серое, Ручка пластиковая, Зацеп 6 мм., Поперечин: 1 шт., Доп. крепление: 2 шт.</t>
  </si>
  <si>
    <t>Рамочная сетка «USN» Ш:711 х В:970 мм, 0.690 м2, Черный (9005 МАТ), Полотно «Poll-Тех» черное, Ручка пластиковая, Зацеп 6 мм., Поперечин: 1 шт., Доп. крепление: 2 шт.</t>
  </si>
  <si>
    <t xml:space="preserve">Рамочная сетка «USN» Ш:778 х В:1640 мм, 1.276 м2, Черный (9005 МАТ), Полотно «Poll-Тех»
черное, Ручка пластиковая, Зацеп 6 мм , Поперечин: 1 шт., Доп крепление: 2 шт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</si>
</sst>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sz val="9"/>
      <color rgb="FF38383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 shrinkToFit="1"/>
    </xf>
    <xf numFmtId="4" fontId="2" fillId="3" borderId="1" xfId="0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1" fillId="3" borderId="1" xfId="0" applyFont="1" applyFill="1" applyBorder="1"/>
    <xf numFmtId="4" fontId="5" fillId="3" borderId="1" xfId="0" applyNumberFormat="1" applyFont="1" applyFill="1" applyBorder="1" applyAlignment="1">
      <alignment horizontal="center" wrapText="1"/>
    </xf>
    <xf numFmtId="164" fontId="1" fillId="3" borderId="0" xfId="0" applyNumberFormat="1" applyFont="1" applyFill="1"/>
    <xf numFmtId="0" fontId="1" fillId="3" borderId="0" xfId="0" applyFont="1" applyFill="1" applyAlignment="1">
      <alignment vertical="center"/>
    </xf>
    <xf numFmtId="4" fontId="1" fillId="3" borderId="0" xfId="0" applyNumberFormat="1" applyFont="1" applyFill="1"/>
    <xf numFmtId="0" fontId="7" fillId="3" borderId="1" xfId="0" applyNumberFormat="1" applyFont="1" applyFill="1" applyBorder="1" applyAlignment="1">
      <alignment horizontal="center" vertical="top" wrapText="1" shrinkToFit="1"/>
    </xf>
    <xf numFmtId="0" fontId="4" fillId="3" borderId="4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Normal="100" workbookViewId="0">
      <selection activeCell="B18" sqref="B18"/>
    </sheetView>
  </sheetViews>
  <sheetFormatPr defaultRowHeight="11.25" x14ac:dyDescent="0.2"/>
  <cols>
    <col min="1" max="1" width="6.42578125" style="1" customWidth="1"/>
    <col min="2" max="2" width="29.140625" style="1" customWidth="1"/>
    <col min="3" max="3" width="15.85546875" style="1" customWidth="1"/>
    <col min="4" max="5" width="16.28515625" style="1" customWidth="1"/>
    <col min="6" max="6" width="17.28515625" style="7" customWidth="1"/>
    <col min="7" max="7" width="9.140625" style="1" bestFit="1" customWidth="1"/>
    <col min="8" max="8" width="9.140625" style="1" customWidth="1"/>
    <col min="9" max="9" width="13.85546875" style="1" customWidth="1"/>
    <col min="10" max="10" width="12" style="1" customWidth="1"/>
    <col min="11" max="11" width="15.140625" style="1" customWidth="1"/>
    <col min="12" max="16384" width="9.140625" style="1"/>
  </cols>
  <sheetData>
    <row r="1" spans="1:13" s="2" customFormat="1" ht="36.75" customHeight="1" x14ac:dyDescent="0.2">
      <c r="A1" s="27" t="s">
        <v>8</v>
      </c>
      <c r="B1" s="25" t="s">
        <v>0</v>
      </c>
      <c r="C1" s="5" t="s">
        <v>1</v>
      </c>
      <c r="D1" s="6" t="s">
        <v>2</v>
      </c>
      <c r="E1" s="5" t="s">
        <v>2</v>
      </c>
      <c r="F1" s="29" t="s">
        <v>4</v>
      </c>
      <c r="G1" s="26" t="s">
        <v>9</v>
      </c>
      <c r="H1" s="30" t="s">
        <v>10</v>
      </c>
      <c r="I1" s="26" t="s">
        <v>5</v>
      </c>
      <c r="J1" s="26" t="s">
        <v>6</v>
      </c>
      <c r="K1" s="26" t="s">
        <v>3</v>
      </c>
    </row>
    <row r="2" spans="1:13" x14ac:dyDescent="0.2">
      <c r="A2" s="28"/>
      <c r="B2" s="25"/>
      <c r="C2" s="3" t="s">
        <v>12</v>
      </c>
      <c r="D2" s="3" t="s">
        <v>12</v>
      </c>
      <c r="E2" s="3" t="s">
        <v>13</v>
      </c>
      <c r="F2" s="29"/>
      <c r="G2" s="26"/>
      <c r="H2" s="31"/>
      <c r="I2" s="26"/>
      <c r="J2" s="26"/>
      <c r="K2" s="26"/>
    </row>
    <row r="3" spans="1:13" s="9" customFormat="1" ht="36" customHeight="1" x14ac:dyDescent="0.2">
      <c r="A3" s="10">
        <v>1</v>
      </c>
      <c r="B3" s="11" t="s">
        <v>14</v>
      </c>
      <c r="C3" s="12">
        <v>15145</v>
      </c>
      <c r="D3" s="12">
        <v>10693</v>
      </c>
      <c r="E3" s="12">
        <v>18419.669999999998</v>
      </c>
      <c r="F3" s="12">
        <f t="shared" ref="F3:F7" si="0">ROUND(AVERAGE(C3:E3),2)</f>
        <v>14752.56</v>
      </c>
      <c r="G3" s="8">
        <v>1</v>
      </c>
      <c r="H3" s="8" t="s">
        <v>11</v>
      </c>
      <c r="I3" s="12">
        <f t="shared" ref="I3:I7" si="1">STDEV(C3:E3)</f>
        <v>3878.2555549671233</v>
      </c>
      <c r="J3" s="13">
        <f t="shared" ref="J3:J7" si="2">I3/F3</f>
        <v>0.26288695351634722</v>
      </c>
      <c r="K3" s="14">
        <f t="shared" ref="K3:K7" si="3">F3*G3</f>
        <v>14752.56</v>
      </c>
      <c r="L3" s="15"/>
      <c r="M3" s="19"/>
    </row>
    <row r="4" spans="1:13" s="9" customFormat="1" ht="59.25" customHeight="1" x14ac:dyDescent="0.2">
      <c r="A4" s="10">
        <v>2</v>
      </c>
      <c r="B4" s="21" t="s">
        <v>15</v>
      </c>
      <c r="C4" s="12">
        <v>15041</v>
      </c>
      <c r="D4" s="12">
        <v>10621</v>
      </c>
      <c r="E4" s="12">
        <v>18299.18</v>
      </c>
      <c r="F4" s="12">
        <f t="shared" si="0"/>
        <v>14653.73</v>
      </c>
      <c r="G4" s="8">
        <v>1</v>
      </c>
      <c r="H4" s="8" t="s">
        <v>11</v>
      </c>
      <c r="I4" s="12">
        <f t="shared" si="1"/>
        <v>3853.7121719367346</v>
      </c>
      <c r="J4" s="13">
        <f t="shared" si="2"/>
        <v>0.26298506741537714</v>
      </c>
      <c r="K4" s="14">
        <f t="shared" si="3"/>
        <v>14653.73</v>
      </c>
      <c r="L4" s="15"/>
      <c r="M4" s="19"/>
    </row>
    <row r="5" spans="1:13" s="9" customFormat="1" ht="60.75" customHeight="1" x14ac:dyDescent="0.2">
      <c r="A5" s="10">
        <v>3</v>
      </c>
      <c r="B5" s="11" t="s">
        <v>16</v>
      </c>
      <c r="C5" s="12">
        <v>15060</v>
      </c>
      <c r="D5" s="12">
        <v>10639</v>
      </c>
      <c r="E5" s="12">
        <v>18321.310000000001</v>
      </c>
      <c r="F5" s="12">
        <f t="shared" si="0"/>
        <v>14673.44</v>
      </c>
      <c r="G5" s="8">
        <v>1</v>
      </c>
      <c r="H5" s="8" t="s">
        <v>11</v>
      </c>
      <c r="I5" s="12">
        <f t="shared" si="1"/>
        <v>3855.7159052546126</v>
      </c>
      <c r="J5" s="13">
        <f t="shared" si="2"/>
        <v>0.26276836960212552</v>
      </c>
      <c r="K5" s="14">
        <f t="shared" si="3"/>
        <v>14673.44</v>
      </c>
      <c r="L5" s="15"/>
      <c r="M5" s="19"/>
    </row>
    <row r="6" spans="1:13" s="9" customFormat="1" ht="59.25" customHeight="1" x14ac:dyDescent="0.2">
      <c r="A6" s="10">
        <v>4</v>
      </c>
      <c r="B6" s="11" t="s">
        <v>17</v>
      </c>
      <c r="C6" s="12">
        <v>16725</v>
      </c>
      <c r="D6" s="12">
        <v>11758</v>
      </c>
      <c r="E6" s="12">
        <v>17470.490000000002</v>
      </c>
      <c r="F6" s="12">
        <f t="shared" si="0"/>
        <v>15317.83</v>
      </c>
      <c r="G6" s="8">
        <v>1</v>
      </c>
      <c r="H6" s="8" t="s">
        <v>11</v>
      </c>
      <c r="I6" s="12">
        <f t="shared" si="1"/>
        <v>3105.3552223054821</v>
      </c>
      <c r="J6" s="13">
        <f t="shared" si="2"/>
        <v>0.20272814245265042</v>
      </c>
      <c r="K6" s="14">
        <f t="shared" si="3"/>
        <v>15317.83</v>
      </c>
      <c r="L6" s="15"/>
      <c r="M6" s="19"/>
    </row>
    <row r="7" spans="1:13" s="9" customFormat="1" ht="67.5" customHeight="1" x14ac:dyDescent="0.2">
      <c r="A7" s="10">
        <v>5</v>
      </c>
      <c r="B7" s="21" t="s">
        <v>18</v>
      </c>
      <c r="C7" s="12">
        <v>20791</v>
      </c>
      <c r="D7" s="12">
        <v>16438</v>
      </c>
      <c r="E7" s="12">
        <v>21636.07</v>
      </c>
      <c r="F7" s="12">
        <f t="shared" si="0"/>
        <v>19621.689999999999</v>
      </c>
      <c r="G7" s="8">
        <v>1</v>
      </c>
      <c r="H7" s="8" t="s">
        <v>11</v>
      </c>
      <c r="I7" s="12">
        <f t="shared" si="1"/>
        <v>2789.3453243189501</v>
      </c>
      <c r="J7" s="13">
        <f t="shared" si="2"/>
        <v>0.14215622223768443</v>
      </c>
      <c r="K7" s="14">
        <f t="shared" si="3"/>
        <v>19621.689999999999</v>
      </c>
      <c r="L7" s="15"/>
      <c r="M7" s="19"/>
    </row>
    <row r="8" spans="1:13" s="9" customFormat="1" ht="14.25" customHeight="1" x14ac:dyDescent="0.2">
      <c r="A8" s="16"/>
      <c r="B8" s="22" t="s">
        <v>7</v>
      </c>
      <c r="C8" s="23"/>
      <c r="D8" s="23"/>
      <c r="E8" s="23"/>
      <c r="F8" s="23"/>
      <c r="G8" s="23"/>
      <c r="H8" s="23"/>
      <c r="I8" s="23"/>
      <c r="J8" s="24"/>
      <c r="K8" s="17">
        <f>SUM(K3:K7)</f>
        <v>79019.25</v>
      </c>
      <c r="L8" s="18"/>
    </row>
    <row r="9" spans="1:13" s="9" customFormat="1" x14ac:dyDescent="0.2">
      <c r="F9" s="20"/>
    </row>
    <row r="10" spans="1:13" s="9" customFormat="1" x14ac:dyDescent="0.2">
      <c r="F10" s="20"/>
    </row>
    <row r="11" spans="1:13" s="9" customFormat="1" x14ac:dyDescent="0.2">
      <c r="F11" s="20"/>
    </row>
    <row r="13" spans="1:13" x14ac:dyDescent="0.2">
      <c r="C13" s="4"/>
      <c r="D13" s="4"/>
      <c r="E13" s="4"/>
    </row>
    <row r="14" spans="1:13" x14ac:dyDescent="0.2">
      <c r="C14" s="4"/>
      <c r="D14" s="4"/>
      <c r="E14" s="4"/>
    </row>
  </sheetData>
  <mergeCells count="9">
    <mergeCell ref="B8:J8"/>
    <mergeCell ref="B1:B2"/>
    <mergeCell ref="J1:J2"/>
    <mergeCell ref="A1:A2"/>
    <mergeCell ref="K1:K2"/>
    <mergeCell ref="G1:G2"/>
    <mergeCell ref="F1:F2"/>
    <mergeCell ref="I1:I2"/>
    <mergeCell ref="H1:H2"/>
  </mergeCells>
  <pageMargins left="0.39370078740157483" right="0.43307086614173229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НМЦК </vt:lpstr>
      <vt:lpstr>Лист1</vt:lpstr>
      <vt:lpstr>'НМЦК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2026-09-28T11:22:33Z</dcterms:modified>
</cp:coreProperties>
</file>