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5. Фискальный накопитель\"/>
    </mc:Choice>
  </mc:AlternateContent>
  <xr:revisionPtr revIDLastSave="0" documentId="8_{7113C8A3-C7A9-45BA-8C73-2594562C3B6B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Обоснование" sheetId="1" r:id="rId1"/>
  </sheets>
  <definedNames>
    <definedName name="Итог_1">Обоснование!#REF!</definedName>
    <definedName name="Итог_2">Обоснование!#REF!</definedName>
    <definedName name="Итог_3">Обоснование!#REF!</definedName>
    <definedName name="НазваниеЗакупки">#REF!</definedName>
    <definedName name="_xlnm.Print_Area" localSheetId="0">Обоснование!$A$1:$K$27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N12" i="1"/>
  <c r="B24" i="1"/>
  <c r="I12" i="1"/>
  <c r="M12" i="1"/>
  <c r="N13" i="1" l="1"/>
  <c r="O13" i="1"/>
  <c r="M13" i="1"/>
  <c r="H12" i="1"/>
  <c r="K12" i="1" l="1"/>
  <c r="J12" i="1"/>
  <c r="K15" i="1" l="1"/>
</calcChain>
</file>

<file path=xl/sharedStrings.xml><?xml version="1.0" encoding="utf-8"?>
<sst xmlns="http://schemas.openxmlformats.org/spreadsheetml/2006/main" count="41" uniqueCount="41">
  <si>
    <t>Основные характеристики объекта закупки:</t>
  </si>
  <si>
    <t>№ п/п</t>
  </si>
  <si>
    <t>Наименование товара, работы, услуги</t>
  </si>
  <si>
    <t>Среднее квадратич. отклонение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</si>
  <si>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</si>
  <si>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</si>
  <si>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</si>
  <si>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</si>
  <si>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</si>
  <si>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</si>
  <si>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</si>
  <si>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</si>
  <si>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</si>
  <si>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</si>
  <si>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Источник ценовой информации 
№1</t>
  </si>
  <si>
    <t>Источник ценовой информации 
№2</t>
  </si>
  <si>
    <t>Колич.</t>
  </si>
  <si>
    <r>
      <rPr>
        <b/>
        <sz val="11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 - итоговый коэффициент вариации менее 33 %, совокупность цен принимается однородной</t>
    </r>
  </si>
  <si>
    <r>
      <t>Коэфф. вариации (%)</t>
    </r>
    <r>
      <rPr>
        <b/>
        <sz val="11"/>
        <color theme="1"/>
        <rFont val="Times New Roman"/>
        <family val="1"/>
        <charset val="204"/>
      </rPr>
      <t>*</t>
    </r>
  </si>
  <si>
    <t>Средняя арифметич. величина цены товара</t>
  </si>
  <si>
    <t xml:space="preserve">Источник ценовой информации 
№3 </t>
  </si>
  <si>
    <t>Ед. изм.</t>
  </si>
  <si>
    <t>Шт.</t>
  </si>
  <si>
    <t>поставку фискального накопителя к онлайн кассе для нужд ФГБУ "УСЗ" при Минсельхозе России,</t>
  </si>
  <si>
    <t xml:space="preserve">(предмет договора) </t>
  </si>
  <si>
    <t>ОБОСНОВАНИЕ НАЧАЛЬНОЙ (МАКСИМАЛЬНОЙ) ЦЕНЫ ДОГОВОРА</t>
  </si>
  <si>
    <t>Используемый метод определения начальной (максимальной) цены договора с обоснованием:</t>
  </si>
  <si>
    <t>В соответствии с Федеральным законом от 18.07.2011 № 223-ФЗ "О закупках товаров, работ, услуг отдельными видами юридических лиц" 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исполнителем).</t>
  </si>
  <si>
    <t>Исх. № 238/138 от 05.08.2026</t>
  </si>
  <si>
    <t>Исх. № 100 от 05.08.2026</t>
  </si>
  <si>
    <t>Поставка фискального накопителя к онлайн кассе для нужд ФГБУ "УСЗ" при Минсельхозе России</t>
  </si>
  <si>
    <t>г. Москва, ул. Садовая-Спасская, д. 11/1;</t>
  </si>
  <si>
    <t>Исх. № 03-08/2026 от 06.08.2026</t>
  </si>
  <si>
    <t>19 810 (Девятнадцать тысяч восемьсот десять) рублей 00 копеек.</t>
  </si>
  <si>
    <t>Расчет начальной (максимальной) цены договора</t>
  </si>
  <si>
    <t>НМЦД определяется равной:</t>
  </si>
  <si>
    <t>Начальная (максимальная) цена договора:</t>
  </si>
  <si>
    <t xml:space="preserve">Дата подготовки обоснования начальной (максимальной) цены договора: </t>
  </si>
  <si>
    <t>Начальная (максимальная) цена договора</t>
  </si>
  <si>
    <t>В течение 7 (семи) рабочих дней с даты заключения Договора</t>
  </si>
  <si>
    <t xml:space="preserve">Поставка фискального накопителя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</si>
</sst>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[$-F800]dddd\,\ mmmm\ dd\,\ 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0"/>
      <color theme="0" tint="-0.49998474074526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2" fontId="2" fillId="0" borderId="0" xfId="0" applyNumberFormat="1" applyFont="1"/>
    <xf numFmtId="43" fontId="2" fillId="0" borderId="0" xfId="1" applyFont="1"/>
    <xf numFmtId="4" fontId="9" fillId="0" borderId="0" xfId="0" applyNumberFormat="1" applyFont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10" fontId="6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3" fontId="6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2" fillId="2" borderId="0" xfId="0" applyFont="1" applyFill="1"/>
    <xf numFmtId="1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164" fontId="2" fillId="0" borderId="0" xfId="0" applyNumberFormat="1" applyFont="1"/>
    <xf numFmtId="10" fontId="4" fillId="0" borderId="1" xfId="0" applyNumberFormat="1" applyFont="1" applyBorder="1" applyAlignment="1">
      <alignment horizontal="right" vertical="center" wrapText="1"/>
    </xf>
    <xf numFmtId="2" fontId="14" fillId="0" borderId="0" xfId="0" applyNumberFormat="1" applyFont="1" applyAlignment="1">
      <alignment wrapText="1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1" fillId="0" borderId="3" xfId="0" applyFont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3" fillId="0" borderId="3" xfId="0" applyFont="1" applyBorder="1" applyAlignment="1" applyProtection="1">
      <alignment horizontal="right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" fillId="0" borderId="0" xfId="0" applyNumberFormat="1" applyFont="1" applyAlignment="1" applyProtection="1">
      <alignment horizontal="center" vertical="top"/>
      <protection locked="0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2.75" x14ac:dyDescent="0.2"/>
  <cols>
    <col min="1" max="1" width="3.5703125" style="1" bestFit="1" customWidth="1"/>
    <col min="2" max="2" width="52.28515625" style="1" customWidth="1"/>
    <col min="3" max="4" width="7.5703125" style="1" customWidth="1"/>
    <col min="5" max="5" width="17.28515625" style="24" customWidth="1"/>
    <col min="6" max="6" width="17.7109375" style="24" customWidth="1"/>
    <col min="7" max="7" width="19.7109375" style="24" customWidth="1"/>
    <col min="8" max="8" width="15" style="1" customWidth="1"/>
    <col min="9" max="9" width="15.140625" style="1" customWidth="1"/>
    <col min="10" max="10" width="9.7109375" style="1" customWidth="1"/>
    <col min="11" max="11" width="16.85546875" style="1" customWidth="1"/>
    <col min="12" max="12" width="0" style="1" hidden="1" customWidth="1"/>
    <col min="13" max="13" width="16.28515625" style="1" hidden="1" customWidth="1"/>
    <col min="14" max="14" width="12" style="1" hidden="1" customWidth="1"/>
    <col min="15" max="15" width="18.28515625" style="1" hidden="1" customWidth="1"/>
    <col min="16" max="16" width="15" style="1" bestFit="1" customWidth="1"/>
    <col min="17" max="17" width="10.42578125" style="1" bestFit="1" customWidth="1"/>
    <col min="18" max="16384" width="9.140625" style="1"/>
  </cols>
  <sheetData>
    <row r="1" spans="1:17" ht="15.75" x14ac:dyDescent="0.25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2"/>
      <c r="M1" s="2"/>
    </row>
    <row r="2" spans="1:17" ht="15.75" x14ac:dyDescent="0.25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2"/>
      <c r="M2" s="2"/>
    </row>
    <row r="3" spans="1:17" ht="15" x14ac:dyDescent="0.25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2"/>
      <c r="M3" s="2"/>
    </row>
    <row r="4" spans="1:17" ht="48.75" customHeight="1" x14ac:dyDescent="0.25">
      <c r="A4" s="57" t="s">
        <v>0</v>
      </c>
      <c r="B4" s="57"/>
      <c r="C4" s="58" t="s">
        <v>9</v>
      </c>
      <c r="D4" s="58"/>
      <c r="E4" s="58"/>
      <c r="F4" s="41" t="s">
        <v>30</v>
      </c>
      <c r="G4" s="41"/>
      <c r="H4" s="41"/>
      <c r="I4" s="41"/>
      <c r="J4" s="41"/>
      <c r="K4" s="41"/>
      <c r="L4" s="2"/>
      <c r="M4" s="2"/>
    </row>
    <row r="5" spans="1:17" ht="66.75" customHeight="1" x14ac:dyDescent="0.25">
      <c r="A5" s="57"/>
      <c r="B5" s="57"/>
      <c r="C5" s="40" t="s">
        <v>13</v>
      </c>
      <c r="D5" s="40"/>
      <c r="E5" s="40"/>
      <c r="F5" s="41" t="s">
        <v>39</v>
      </c>
      <c r="G5" s="41"/>
      <c r="H5" s="41"/>
      <c r="I5" s="41"/>
      <c r="J5" s="41"/>
      <c r="K5" s="41"/>
      <c r="L5" s="2"/>
      <c r="M5" s="2"/>
    </row>
    <row r="6" spans="1:17" ht="51.75" customHeight="1" x14ac:dyDescent="0.25">
      <c r="A6" s="57"/>
      <c r="B6" s="57"/>
      <c r="C6" s="40" t="s">
        <v>10</v>
      </c>
      <c r="D6" s="40"/>
      <c r="E6" s="40"/>
      <c r="F6" s="47" t="s">
        <v>31</v>
      </c>
      <c r="G6" s="47"/>
      <c r="H6" s="47"/>
      <c r="I6" s="47"/>
      <c r="J6" s="47"/>
      <c r="K6" s="47"/>
      <c r="L6" s="2"/>
      <c r="M6" s="2"/>
    </row>
    <row r="7" spans="1:17" ht="21" customHeight="1" x14ac:dyDescent="0.25">
      <c r="A7" s="42" t="s">
        <v>26</v>
      </c>
      <c r="B7" s="43"/>
      <c r="C7" s="47" t="s">
        <v>11</v>
      </c>
      <c r="D7" s="47"/>
      <c r="E7" s="48"/>
      <c r="F7" s="48"/>
      <c r="G7" s="48"/>
      <c r="H7" s="48"/>
      <c r="I7" s="48"/>
      <c r="J7" s="48"/>
      <c r="K7" s="48"/>
      <c r="L7" s="2"/>
      <c r="M7" s="2"/>
    </row>
    <row r="8" spans="1:17" ht="59.25" customHeight="1" x14ac:dyDescent="0.25">
      <c r="A8" s="43"/>
      <c r="B8" s="43"/>
      <c r="C8" s="49" t="s">
        <v>27</v>
      </c>
      <c r="D8" s="49"/>
      <c r="E8" s="50"/>
      <c r="F8" s="50"/>
      <c r="G8" s="50"/>
      <c r="H8" s="50"/>
      <c r="I8" s="50"/>
      <c r="J8" s="50"/>
      <c r="K8" s="50"/>
      <c r="L8" s="2"/>
      <c r="M8" s="2"/>
    </row>
    <row r="9" spans="1:17" ht="20.25" customHeight="1" x14ac:dyDescent="0.25">
      <c r="A9" s="33" t="s">
        <v>34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2"/>
      <c r="M9" s="2"/>
    </row>
    <row r="10" spans="1:17" ht="55.15" customHeight="1" x14ac:dyDescent="0.25">
      <c r="A10" s="34" t="s">
        <v>1</v>
      </c>
      <c r="B10" s="34" t="s">
        <v>2</v>
      </c>
      <c r="C10" s="34" t="s">
        <v>21</v>
      </c>
      <c r="D10" s="34" t="s">
        <v>16</v>
      </c>
      <c r="E10" s="20" t="s">
        <v>14</v>
      </c>
      <c r="F10" s="20" t="s">
        <v>15</v>
      </c>
      <c r="G10" s="20" t="s">
        <v>20</v>
      </c>
      <c r="H10" s="34" t="s">
        <v>19</v>
      </c>
      <c r="I10" s="34" t="s">
        <v>3</v>
      </c>
      <c r="J10" s="34" t="s">
        <v>18</v>
      </c>
      <c r="K10" s="34" t="s">
        <v>38</v>
      </c>
      <c r="L10" s="2"/>
      <c r="M10" s="2"/>
    </row>
    <row r="11" spans="1:17" ht="45" x14ac:dyDescent="0.25">
      <c r="A11" s="34"/>
      <c r="B11" s="35"/>
      <c r="C11" s="35"/>
      <c r="D11" s="35"/>
      <c r="E11" s="31" t="s">
        <v>32</v>
      </c>
      <c r="F11" s="31" t="s">
        <v>28</v>
      </c>
      <c r="G11" s="31" t="s">
        <v>29</v>
      </c>
      <c r="H11" s="34"/>
      <c r="I11" s="34"/>
      <c r="J11" s="34"/>
      <c r="K11" s="34"/>
      <c r="L11" s="2"/>
    </row>
    <row r="12" spans="1:17" ht="15.75" x14ac:dyDescent="0.25">
      <c r="A12" s="11">
        <v>1</v>
      </c>
      <c r="B12" s="18" t="s">
        <v>40</v>
      </c>
      <c r="C12" s="19" t="s">
        <v>22</v>
      </c>
      <c r="D12" s="19">
        <v>1</v>
      </c>
      <c r="E12" s="30">
        <v>17250</v>
      </c>
      <c r="F12" s="30">
        <v>18680</v>
      </c>
      <c r="G12" s="30">
        <v>23500</v>
      </c>
      <c r="H12" s="12">
        <f>ROUND(AVERAGE(E12:G12),2)</f>
        <v>19810</v>
      </c>
      <c r="I12" s="12">
        <f>_xlfn.STDEV.S(E12,F12,G12)</f>
        <v>3274.6450189295329</v>
      </c>
      <c r="J12" s="28">
        <f>STDEV(E12:G12)/H12</f>
        <v>0.16530262589245495</v>
      </c>
      <c r="K12" s="12">
        <f>H12*D12</f>
        <v>19810</v>
      </c>
      <c r="L12" s="2"/>
      <c r="M12" s="27">
        <f>D12*E12</f>
        <v>17250</v>
      </c>
      <c r="N12" s="27">
        <f>D12*F12</f>
        <v>18680</v>
      </c>
      <c r="O12" s="27">
        <f>D12*G12</f>
        <v>23500</v>
      </c>
    </row>
    <row r="13" spans="1:17" ht="12" customHeight="1" x14ac:dyDescent="0.25">
      <c r="A13" s="13"/>
      <c r="B13" s="14"/>
      <c r="C13" s="15"/>
      <c r="D13" s="15"/>
      <c r="E13" s="21"/>
      <c r="F13" s="21"/>
      <c r="G13" s="21"/>
      <c r="H13" s="16"/>
      <c r="I13" s="16"/>
      <c r="J13" s="17"/>
      <c r="K13" s="16"/>
      <c r="L13" s="2"/>
      <c r="M13" s="29">
        <f>SUM(M12:M12)</f>
        <v>17250</v>
      </c>
      <c r="N13" s="29">
        <f>SUM(N12:N12)</f>
        <v>18680</v>
      </c>
      <c r="O13" s="29">
        <f>SUM(O12:O12)</f>
        <v>23500</v>
      </c>
    </row>
    <row r="14" spans="1:17" ht="15" x14ac:dyDescent="0.25">
      <c r="A14" s="44" t="s">
        <v>17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2"/>
      <c r="M14" s="2"/>
    </row>
    <row r="15" spans="1:17" ht="15.6" customHeight="1" x14ac:dyDescent="0.2">
      <c r="A15" s="36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26">
        <f>SUM(K12:K12)</f>
        <v>19810</v>
      </c>
      <c r="L15" s="10"/>
      <c r="M15" s="10"/>
      <c r="O15" s="9"/>
      <c r="Q15" s="8"/>
    </row>
    <row r="16" spans="1:17" ht="15" customHeight="1" x14ac:dyDescent="0.25">
      <c r="A16" s="36" t="s">
        <v>37</v>
      </c>
      <c r="B16" s="36"/>
      <c r="C16" s="36"/>
      <c r="D16" s="36"/>
      <c r="E16" s="36"/>
      <c r="F16" s="36"/>
      <c r="G16" s="36"/>
      <c r="H16" s="36"/>
      <c r="I16" s="36"/>
      <c r="J16" s="36"/>
      <c r="K16" s="25">
        <v>46240</v>
      </c>
      <c r="L16" s="2"/>
      <c r="M16" s="2"/>
    </row>
    <row r="17" spans="1:13" ht="15" x14ac:dyDescent="0.25">
      <c r="A17" s="3"/>
      <c r="B17" s="3"/>
      <c r="C17" s="3"/>
      <c r="D17" s="3"/>
      <c r="E17" s="22"/>
      <c r="F17" s="22"/>
      <c r="G17" s="22"/>
      <c r="H17" s="3"/>
      <c r="I17" s="3"/>
      <c r="J17" s="3"/>
      <c r="K17" s="3"/>
      <c r="L17" s="2"/>
      <c r="M17" s="2"/>
    </row>
    <row r="18" spans="1:13" ht="14.45" customHeight="1" x14ac:dyDescent="0.25">
      <c r="A18" s="54" t="s">
        <v>35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2"/>
      <c r="M18" s="2"/>
    </row>
    <row r="19" spans="1:13" ht="26.25" customHeight="1" x14ac:dyDescent="0.25">
      <c r="A19" s="54" t="s">
        <v>33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2"/>
      <c r="M19" s="2"/>
    </row>
    <row r="20" spans="1:13" ht="15" customHeight="1" x14ac:dyDescent="0.25">
      <c r="A20" s="32"/>
      <c r="B20" s="32"/>
      <c r="C20" s="32"/>
      <c r="D20" s="32"/>
      <c r="E20" s="32"/>
      <c r="F20" s="22"/>
      <c r="G20" s="22"/>
      <c r="H20" s="3"/>
      <c r="I20" s="3"/>
      <c r="J20" s="3"/>
      <c r="K20" s="3"/>
      <c r="L20" s="2"/>
      <c r="M20" s="2"/>
    </row>
    <row r="21" spans="1:13" ht="15" x14ac:dyDescent="0.25">
      <c r="A21" s="3"/>
      <c r="B21" s="51" t="s">
        <v>12</v>
      </c>
      <c r="C21" s="52"/>
      <c r="D21" s="52"/>
      <c r="E21" s="52"/>
      <c r="F21" s="22"/>
      <c r="G21" s="22"/>
      <c r="H21" s="3"/>
      <c r="I21" s="3"/>
      <c r="J21" s="3"/>
      <c r="K21" s="3"/>
      <c r="L21" s="2"/>
      <c r="M21" s="2"/>
    </row>
    <row r="22" spans="1:13" ht="15" x14ac:dyDescent="0.25">
      <c r="A22" s="3"/>
      <c r="B22" s="5"/>
      <c r="C22" s="46"/>
      <c r="D22" s="46"/>
      <c r="E22" s="46"/>
      <c r="F22" s="22"/>
      <c r="J22" s="3"/>
      <c r="K22" s="3"/>
      <c r="L22" s="2"/>
      <c r="M22" s="2"/>
    </row>
    <row r="23" spans="1:13" ht="15" x14ac:dyDescent="0.25">
      <c r="A23" s="4"/>
      <c r="B23" s="7" t="s">
        <v>4</v>
      </c>
      <c r="C23" s="45" t="s">
        <v>5</v>
      </c>
      <c r="D23" s="45"/>
      <c r="E23" s="45"/>
      <c r="F23" s="23"/>
      <c r="G23" s="23"/>
      <c r="H23" s="4"/>
      <c r="I23" s="4"/>
      <c r="J23" s="4"/>
      <c r="K23" s="4"/>
      <c r="L23"/>
      <c r="M23"/>
    </row>
    <row r="24" spans="1:13" ht="15" x14ac:dyDescent="0.25">
      <c r="A24" s="4"/>
      <c r="B24" s="53">
        <f>K16</f>
        <v>46240</v>
      </c>
      <c r="C24" s="53"/>
      <c r="D24" s="53"/>
      <c r="E24" s="53"/>
      <c r="F24" s="23"/>
      <c r="G24" s="23"/>
      <c r="H24" s="4"/>
      <c r="I24" s="4"/>
      <c r="J24" s="4"/>
      <c r="K24" s="4"/>
      <c r="L24"/>
      <c r="M24"/>
    </row>
    <row r="25" spans="1:13" ht="15" x14ac:dyDescent="0.25">
      <c r="A25" s="4"/>
      <c r="B25" s="39" t="s">
        <v>6</v>
      </c>
      <c r="C25" s="39"/>
      <c r="D25" s="39"/>
      <c r="E25" s="39"/>
      <c r="F25" s="23"/>
      <c r="G25" s="23"/>
      <c r="H25" s="4"/>
      <c r="I25" s="4"/>
      <c r="J25" s="4"/>
      <c r="K25" s="4"/>
      <c r="L25"/>
      <c r="M25"/>
    </row>
    <row r="26" spans="1:13" ht="15" x14ac:dyDescent="0.25">
      <c r="A26" s="4"/>
      <c r="B26" s="6"/>
      <c r="C26" s="37"/>
      <c r="D26" s="37"/>
      <c r="E26" s="38"/>
      <c r="F26" s="23"/>
      <c r="G26" s="23"/>
      <c r="H26" s="4"/>
      <c r="I26" s="4"/>
      <c r="J26" s="4"/>
      <c r="K26" s="4"/>
      <c r="L26"/>
      <c r="M26"/>
    </row>
    <row r="27" spans="1:13" ht="15" x14ac:dyDescent="0.25">
      <c r="A27" s="4"/>
      <c r="B27" s="7" t="s">
        <v>7</v>
      </c>
      <c r="C27" s="39" t="s">
        <v>8</v>
      </c>
      <c r="D27" s="39"/>
      <c r="E27" s="39"/>
      <c r="F27" s="23"/>
      <c r="G27" s="23"/>
      <c r="H27" s="4"/>
      <c r="I27" s="4"/>
      <c r="J27" s="4"/>
      <c r="K27" s="4"/>
      <c r="L27"/>
      <c r="M27"/>
    </row>
  </sheetData>
  <sheetProtection formatCells="0" formatColumns="0" formatRows="0" insertColumns="0" insertRows="0" deleteColumns="0" deleteRows="0"/>
  <mergeCells count="35">
    <mergeCell ref="A1:K1"/>
    <mergeCell ref="A2:K2"/>
    <mergeCell ref="A3:K3"/>
    <mergeCell ref="A4:B6"/>
    <mergeCell ref="C4:E4"/>
    <mergeCell ref="C6:E6"/>
    <mergeCell ref="F4:K4"/>
    <mergeCell ref="F6:K6"/>
    <mergeCell ref="C26:E26"/>
    <mergeCell ref="C27:E27"/>
    <mergeCell ref="C5:E5"/>
    <mergeCell ref="F5:K5"/>
    <mergeCell ref="A7:B8"/>
    <mergeCell ref="A14:K14"/>
    <mergeCell ref="C23:E23"/>
    <mergeCell ref="C22:E22"/>
    <mergeCell ref="J10:J11"/>
    <mergeCell ref="C7:K7"/>
    <mergeCell ref="C8:K8"/>
    <mergeCell ref="B21:E21"/>
    <mergeCell ref="B24:E24"/>
    <mergeCell ref="B25:E25"/>
    <mergeCell ref="A18:K18"/>
    <mergeCell ref="A19:K19"/>
    <mergeCell ref="A20:E20"/>
    <mergeCell ref="A9:K9"/>
    <mergeCell ref="A10:A11"/>
    <mergeCell ref="B10:B11"/>
    <mergeCell ref="C10:C11"/>
    <mergeCell ref="H10:H11"/>
    <mergeCell ref="I10:I11"/>
    <mergeCell ref="K10:K11"/>
    <mergeCell ref="D10:D11"/>
    <mergeCell ref="A15:J15"/>
    <mergeCell ref="A16:J16"/>
  </mergeCells>
  <conditionalFormatting sqref="J12">
    <cfRule type="cellIs" dxfId="1" priority="2" operator="greaterThan">
      <formula>0.3299</formula>
    </cfRule>
    <cfRule type="cellIs" dxfId="0" priority="4" operator="greaterThan">
      <formula>0.2999</formula>
    </cfRule>
  </conditionalFormatting>
  <pageMargins left="0.23622047244094491" right="0.23622047244094491" top="0.15748031496062992" bottom="0.19685039370078741" header="0" footer="0"/>
  <pageSetup paperSize="9" scale="78" orientation="landscape" r:id="rId1"/>
  <ignoredErrors>
    <ignoredError sqref="H12 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Базарова Сабина Рустамовна</cp:lastModifiedBy>
  <cp:lastPrinted>2026-08-12T10:32:48Z</cp:lastPrinted>
  <dcterms:created xsi:type="dcterms:W3CDTF">2019-06-06T10:23:43Z</dcterms:created>
  <dcterms:modified xsi:type="dcterms:W3CDTF">2026-08-25T07:52:12Z</dcterms:modified>
</cp:coreProperties>
</file>