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wmf" ContentType="image/x-wmf"/>
  <Override PartName="/xl/media/image2.wmf" ContentType="image/x-wmf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definedNames>
    <definedName function="false" hidden="false" localSheetId="0" name="_xlnm.Print_Area" vbProcedure="false">Лист1!$A$1:$M$14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<sst xmlns="http://schemas.openxmlformats.org/spreadsheetml/2006/main" count="26" uniqueCount="25">
  <si>
    <t xml:space="preserve">Обоснование начальной (максимальной) цены контракта</t>
  </si>
  <si>
    <t xml:space="preserve">на поставку лицензии на использование программы RedCheck Professional для localhost на 3 года</t>
  </si>
  <si>
    <t xml:space="preserve">(указывается предмет контракта)</t>
  </si>
  <si>
    <t xml:space="preserve">Дата подготовки обоснования начальной (максимальной) цены контракта: 15.05.2026</t>
  </si>
  <si>
    <t xml:space="preserve">Используемый метод определения начальной (максимальной) цены контракта: метод сопостовимых рыночных цен</t>
  </si>
  <si>
    <t xml:space="preserve">Используемый метод определения начальной (максимальной) цены контракта:  Метод сопоставимых рыночных цен (анализ рынка).
Обоснование выбранного метода обоснования начальной (максимальной) цены контракта:  выбран метод сопоставимых рыночных цен (анализ рынка) в связи с тем, что он является приоритетным по отношению к остальным. Данный метод предусматривает подготовку рыночных предложений на условиях, заявленных  заказчиком.
* При определении НМЦК контракта Заказчиком применяется приказ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- далее приказ № 567. 
Информация о валюте, используемой для формирования цены контракта и расчетов с исполнителем: Российский рубль.</t>
  </si>
  <si>
    <t xml:space="preserve">Таблица для обоснования начальной (максимальной) цены контракта </t>
  </si>
  <si>
    <t xml:space="preserve">№ п/п</t>
  </si>
  <si>
    <t xml:space="preserve">Наименование товара, работы, услуги, входящих в объект закупки</t>
  </si>
  <si>
    <t xml:space="preserve">Основные характеристики закупаемого товара, работ, услуг
</t>
  </si>
  <si>
    <t xml:space="preserve">Единица измерения</t>
  </si>
  <si>
    <r>
      <rPr>
        <sz val="12"/>
        <rFont val="Times New Roman"/>
        <family val="1"/>
        <charset val="204"/>
      </rPr>
      <t xml:space="preserve">Кол-во </t>
    </r>
    <r>
      <rPr>
        <sz val="10"/>
        <rFont val="Times New Roman"/>
        <family val="1"/>
        <charset val="204"/>
      </rPr>
      <t xml:space="preserve">&lt;Vi&gt;</t>
    </r>
  </si>
  <si>
    <t xml:space="preserve">Цена за единицу измерения товара, работы, услуги, в т.ч. НДС, согласно источникам ценовой информации, руб.</t>
  </si>
  <si>
    <t xml:space="preserve">Н(М)ЦК  по позиции, руб.*</t>
  </si>
  <si>
    <t xml:space="preserve">Начальная (максимальная) цена по позиции, руб.</t>
  </si>
  <si>
    <t xml:space="preserve">КП 1</t>
  </si>
  <si>
    <t xml:space="preserve">КП 2</t>
  </si>
  <si>
    <t xml:space="preserve">КП 3</t>
  </si>
  <si>
    <t xml:space="preserve">Средняя арифметическая величина цены за единицы &lt;ц&gt; </t>
  </si>
  <si>
    <t xml:space="preserve">Среднее квадратичное отклонение</t>
  </si>
  <si>
    <r>
      <rPr>
        <sz val="10"/>
        <rFont val="Times New Roman"/>
        <family val="1"/>
        <charset val="204"/>
      </rPr>
      <t xml:space="preserve">коэффициент вариации V (%)           </t>
    </r>
    <r>
      <rPr>
        <i val="true"/>
        <sz val="10"/>
        <rFont val="Times New Roman"/>
        <family val="1"/>
        <charset val="204"/>
      </rPr>
      <t xml:space="preserve">         (не должен превышать 33%)</t>
    </r>
  </si>
  <si>
    <t xml:space="preserve">В соответствии с техническим заданием</t>
  </si>
  <si>
    <t xml:space="preserve">Усл.ед</t>
  </si>
  <si>
    <t xml:space="preserve">Начальная (максимальная) цена контракта (НМЦК)*, руб.</t>
  </si>
  <si>
    <t xml:space="preserve">При определении НМЦК контракта Заказчиком применяется приказ № 567 , который не учитывает, что применение утвержденных формул определения НМЦК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</si>
</sst>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_р_._-;\-* #,##0.00_р_._-;_-* \-??_р_._-;_-@_-"/>
    <numFmt numFmtId="166" formatCode="0.00"/>
    <numFmt numFmtId="167" formatCode="#,##0.00"/>
    <numFmt numFmtId="168" formatCode="#,##0.00;[RED]#,##0.00"/>
  </numFmts>
  <fonts count="20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b val="true"/>
      <sz val="14"/>
      <name val="Times New Roman"/>
      <family val="1"/>
      <charset val="204"/>
    </font>
    <font>
      <sz val="16"/>
      <name val="Times New Roman"/>
      <family val="1"/>
      <charset val="204"/>
    </font>
    <font>
      <i val="true"/>
      <sz val="9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u val="single"/>
      <sz val="10"/>
      <color rgb="FF0000FF"/>
      <name val="Arial Cyr"/>
      <family val="0"/>
      <charset val="204"/>
    </font>
    <font>
      <sz val="10"/>
      <color rgb="FF000000"/>
      <name val="Times New Roman"/>
      <family val="1"/>
      <charset val="204"/>
    </font>
    <font>
      <i val="true"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5"/>
      <color theme="1"/>
      <name val="Calibri"/>
      <family val="2"/>
      <charset val="204"/>
    </font>
    <font>
      <b val="true"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distributed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2" fillId="0" borderId="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0" fillId="0" borderId="4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19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 2" xfId="21"/>
    <cellStyle name="Финансовый 2" xfId="22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10</xdr:col>
      <xdr:colOff>19800</xdr:colOff>
      <xdr:row>8</xdr:row>
      <xdr:rowOff>991800</xdr:rowOff>
    </xdr:from>
    <xdr:to>
      <xdr:col>10</xdr:col>
      <xdr:colOff>1376280</xdr:colOff>
      <xdr:row>8</xdr:row>
      <xdr:rowOff>1370520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6580520" y="5725800"/>
          <a:ext cx="1356480" cy="37872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9</xdr:col>
      <xdr:colOff>104760</xdr:colOff>
      <xdr:row>8</xdr:row>
      <xdr:rowOff>819000</xdr:rowOff>
    </xdr:from>
    <xdr:to>
      <xdr:col>9</xdr:col>
      <xdr:colOff>1265760</xdr:colOff>
      <xdr:row>8</xdr:row>
      <xdr:rowOff>1289160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15185520" y="5553000"/>
          <a:ext cx="1161000" cy="470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57240</xdr:colOff>
      <xdr:row>13</xdr:row>
      <xdr:rowOff>2880</xdr:rowOff>
    </xdr:from>
    <xdr:to>
      <xdr:col>16</xdr:col>
      <xdr:colOff>240480</xdr:colOff>
      <xdr:row>13</xdr:row>
      <xdr:rowOff>266040</xdr:rowOff>
    </xdr:to>
    <xdr:sp>
      <xdr:nvSpPr>
        <xdr:cNvPr id="2" name="TextBox 3"/>
        <xdr:cNvSpPr/>
      </xdr:nvSpPr>
      <xdr:spPr>
        <a:xfrm>
          <a:off x="23065200" y="819432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048576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M12" activeCellId="0" sqref="M12"/>
    </sheetView>
  </sheetViews>
  <sheetFormatPr defaultColWidth="8.6796875" defaultRowHeight="13.8" zeroHeight="false" outlineLevelRow="0" outlineLevelCol="0"/>
  <cols>
    <col collapsed="false" customWidth="true" hidden="false" outlineLevel="0" max="1" min="1" style="1" width="13.71"/>
    <col collapsed="false" customWidth="true" hidden="false" outlineLevel="0" max="2" min="2" style="1" width="57.91"/>
    <col collapsed="false" customWidth="true" hidden="false" outlineLevel="0" max="3" min="3" style="1" width="33.38"/>
    <col collapsed="false" customWidth="true" hidden="false" outlineLevel="0" max="4" min="4" style="1" width="12.71"/>
    <col collapsed="false" customWidth="true" hidden="false" outlineLevel="0" max="5" min="5" style="1" width="10.14"/>
    <col collapsed="false" customWidth="true" hidden="false" outlineLevel="0" max="6" min="6" style="1" width="23.71"/>
    <col collapsed="false" customWidth="true" hidden="false" outlineLevel="0" max="7" min="7" style="1" width="19.29"/>
    <col collapsed="false" customWidth="true" hidden="false" outlineLevel="0" max="8" min="8" style="1" width="18.71"/>
    <col collapsed="false" customWidth="true" hidden="false" outlineLevel="0" max="9" min="9" style="1" width="24.39"/>
    <col collapsed="false" customWidth="true" hidden="false" outlineLevel="0" max="10" min="10" style="1" width="21"/>
    <col collapsed="false" customWidth="true" hidden="false" outlineLevel="0" max="11" min="11" style="1" width="28.58"/>
    <col collapsed="false" customWidth="true" hidden="false" outlineLevel="0" max="12" min="12" style="1" width="17.15"/>
    <col collapsed="false" customWidth="true" hidden="false" outlineLevel="0" max="13" min="13" style="1" width="19.71"/>
    <col collapsed="false" customWidth="true" hidden="false" outlineLevel="0" max="16384" min="16384" style="1" width="11.53"/>
  </cols>
  <sheetData>
    <row r="1" customFormat="false" ht="18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56.2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customFormat="false" ht="17.25" hidden="false" customHeight="tru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customFormat="false" ht="33" hidden="false" customHeight="true" outlineLevel="0" collapsed="false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customFormat="false" ht="34.5" hidden="false" customHeight="true" outlineLevel="0" collapsed="false">
      <c r="A5" s="6" t="s">
        <v>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customFormat="false" ht="140.25" hidden="false" customHeight="true" outlineLevel="0" collapsed="false">
      <c r="A6" s="7" t="s">
        <v>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="9" customFormat="true" ht="18.75" hidden="false" customHeight="true" outlineLevel="0" collapsed="false">
      <c r="A7" s="8" t="s">
        <v>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="9" customFormat="true" ht="54" hidden="false" customHeight="true" outlineLevel="0" collapsed="false">
      <c r="A8" s="10" t="s">
        <v>7</v>
      </c>
      <c r="B8" s="11" t="s">
        <v>8</v>
      </c>
      <c r="C8" s="12" t="s">
        <v>9</v>
      </c>
      <c r="D8" s="11" t="s">
        <v>10</v>
      </c>
      <c r="E8" s="11" t="s">
        <v>11</v>
      </c>
      <c r="F8" s="12" t="s">
        <v>12</v>
      </c>
      <c r="G8" s="12"/>
      <c r="H8" s="12"/>
      <c r="I8" s="13"/>
      <c r="J8" s="13"/>
      <c r="K8" s="13"/>
      <c r="L8" s="11" t="s">
        <v>13</v>
      </c>
      <c r="M8" s="11" t="s">
        <v>14</v>
      </c>
    </row>
    <row r="9" s="9" customFormat="true" ht="108" hidden="false" customHeight="true" outlineLevel="0" collapsed="false">
      <c r="A9" s="10"/>
      <c r="B9" s="10"/>
      <c r="C9" s="12"/>
      <c r="D9" s="11"/>
      <c r="E9" s="11"/>
      <c r="F9" s="14" t="s">
        <v>15</v>
      </c>
      <c r="G9" s="15" t="s">
        <v>16</v>
      </c>
      <c r="H9" s="15" t="s">
        <v>17</v>
      </c>
      <c r="I9" s="16" t="s">
        <v>18</v>
      </c>
      <c r="J9" s="16" t="s">
        <v>19</v>
      </c>
      <c r="K9" s="17" t="s">
        <v>20</v>
      </c>
      <c r="L9" s="11"/>
      <c r="M9" s="11"/>
      <c r="P9" s="18"/>
    </row>
    <row r="10" s="9" customFormat="true" ht="18.75" hidden="false" customHeight="false" outlineLevel="0" collapsed="false">
      <c r="A10" s="19" t="n">
        <v>1</v>
      </c>
      <c r="B10" s="19" t="n">
        <v>2</v>
      </c>
      <c r="C10" s="20" t="n">
        <v>3</v>
      </c>
      <c r="D10" s="19" t="n">
        <v>4</v>
      </c>
      <c r="E10" s="19" t="n">
        <v>5</v>
      </c>
      <c r="F10" s="20" t="n">
        <v>6</v>
      </c>
      <c r="G10" s="19" t="n">
        <v>7</v>
      </c>
      <c r="H10" s="19" t="n">
        <v>8</v>
      </c>
      <c r="I10" s="19" t="n">
        <v>11</v>
      </c>
      <c r="J10" s="19" t="n">
        <v>12</v>
      </c>
      <c r="K10" s="20" t="n">
        <v>13</v>
      </c>
      <c r="L10" s="19" t="n">
        <v>14</v>
      </c>
      <c r="M10" s="19" t="n">
        <v>15</v>
      </c>
    </row>
    <row r="11" customFormat="false" ht="92.25" hidden="false" customHeight="true" outlineLevel="0" collapsed="false">
      <c r="A11" s="11" t="n">
        <v>1</v>
      </c>
      <c r="B11" s="21" t="s">
        <v>1</v>
      </c>
      <c r="C11" s="11" t="s">
        <v>21</v>
      </c>
      <c r="D11" s="11" t="s">
        <v>22</v>
      </c>
      <c r="E11" s="11" t="n">
        <v>3</v>
      </c>
      <c r="F11" s="22" t="n">
        <v>8700</v>
      </c>
      <c r="G11" s="23" t="n">
        <v>6160</v>
      </c>
      <c r="H11" s="23" t="n">
        <v>8700</v>
      </c>
      <c r="I11" s="24" t="n">
        <f aca="false">AVERAGE(F11:H11)</f>
        <v>7853.33333333333</v>
      </c>
      <c r="J11" s="24" t="n">
        <f aca="false">SQRT(((SUM((POWER(F11-I11,2)),(POWER(G11-I11,2)),(POWER(H11-I11,2))))/3))</f>
        <v>1197.36748280922</v>
      </c>
      <c r="K11" s="25" t="n">
        <f aca="false">J11/I11*100</f>
        <v>15.246614806569</v>
      </c>
      <c r="L11" s="23" t="n">
        <f aca="false">ROUND((F11+G11+H11)/3,2)</f>
        <v>7853.33</v>
      </c>
      <c r="M11" s="11" t="n">
        <f aca="false">L11*E11</f>
        <v>23559.99</v>
      </c>
      <c r="N11" s="26"/>
    </row>
    <row r="12" customFormat="false" ht="34.5" hidden="false" customHeight="true" outlineLevel="0" collapsed="false">
      <c r="A12" s="11" t="s">
        <v>23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27" t="n">
        <f aca="false">SUM(M11:M11)</f>
        <v>23559.99</v>
      </c>
    </row>
    <row r="13" s="9" customFormat="true" ht="18.75" hidden="false" customHeight="false" outlineLevel="0" collapsed="false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9"/>
    </row>
    <row r="14" s="31" customFormat="true" ht="86.25" hidden="false" customHeight="true" outlineLevel="0" collapsed="false">
      <c r="A14" s="30" t="s">
        <v>24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</row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8">
    <mergeCell ref="A1:M1"/>
    <mergeCell ref="A2:M2"/>
    <mergeCell ref="A3:M3"/>
    <mergeCell ref="A4:M4"/>
    <mergeCell ref="A5:M5"/>
    <mergeCell ref="A6:M6"/>
    <mergeCell ref="A7:M7"/>
    <mergeCell ref="A8:A9"/>
    <mergeCell ref="B8:B9"/>
    <mergeCell ref="C8:C9"/>
    <mergeCell ref="D8:D9"/>
    <mergeCell ref="E8:E9"/>
    <mergeCell ref="F8:H8"/>
    <mergeCell ref="I8:K8"/>
    <mergeCell ref="L8:L9"/>
    <mergeCell ref="M8:M9"/>
    <mergeCell ref="A12:L12"/>
    <mergeCell ref="A14:M1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3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1478</TotalTime>
  <Application>LibreOffice/7.6.7.2$Windows_X86_64 LibreOffice_project/dd47e4b30cb7dab30588d6c79c651f218165e3c5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2024-05-20T08:37:37Z</dcterms:created>
  <dc:creator>Джиоева Тамара Таймуразовна</dc:creator>
  <dc:description/>
  <dc:language>ru-RU</dc:language>
  <cp:lastModifiedBy/>
  <dcterms:modified xsi:type="dcterms:W3CDTF">2026-05-15T15:29:26Z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