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МОЯ Рабочая ПАПКА\РАБОЧАЯ\ПИСЬМА ЗАКЛ ДОГОВ на 2026 год\Закупка Чайника 21.05.2026\"/>
    </mc:Choice>
  </mc:AlternateContent>
  <xr:revisionPtr revIDLastSave="0" documentId="13_ncr:1_{85DC09F2-97E0-4797-AF15-B57BB29EAAFD}" xr6:coauthVersionLast="47" xr6:coauthVersionMax="47" xr10:uidLastSave="{00000000-0000-0000-0000-000000000000}"/>
  <bookViews>
    <workbookView xWindow="945" yWindow="1485" windowWidth="21600" windowHeight="12975" tabRatio="727" xr2:uid="{00000000-000D-0000-FFFF-FFFF00000000}"/>
  </bookViews>
  <sheets>
    <sheet name="расчет цены" sheetId="16" r:id="rId1"/>
    <sheet name="НМЦК проектно-сметным методом" sheetId="4" state="hidden" r:id="rId2"/>
  </sheets>
  <definedNames>
    <definedName name="OLE_LINK5" localSheetId="0">'расчет цены'!#REF!</definedName>
    <definedName name="OLE_LINK8" localSheetId="0">'расчет цены'!#REF!</definedName>
    <definedName name="_xlnm.Print_Area" localSheetId="0">'расчет цены'!$A$1:$J$13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9" i="16" l="1"/>
  <c r="H9" i="16" s="1"/>
  <c r="J9" i="16" l="1"/>
  <c r="J11" i="16" s="1"/>
</calcChain>
</file>

<file path=xl/sharedStrings.xml><?xml version="1.0" encoding="utf-8"?>
<sst xmlns="http://schemas.openxmlformats.org/spreadsheetml/2006/main" count="29" uniqueCount="21">
  <si>
    <t>№ п/п</t>
  </si>
  <si>
    <t>Коэффициент вариации цены</t>
  </si>
  <si>
    <t>Количество</t>
  </si>
  <si>
    <t>ед. измерения</t>
  </si>
  <si>
    <t>Ведущий специалист-эксперт  Представительства МИД России в г. Владивостоке</t>
  </si>
  <si>
    <t>Цена за 1 ед., руб.</t>
  </si>
  <si>
    <t>шт.</t>
  </si>
  <si>
    <t>Наименование</t>
  </si>
  <si>
    <t>Ср.цена руб.</t>
  </si>
  <si>
    <t>НМЦК рын. руб.</t>
  </si>
  <si>
    <t>В результате проведения анализа рынка НМЦК c   составляет :</t>
  </si>
  <si>
    <t>Леонченко Е.В.</t>
  </si>
  <si>
    <t xml:space="preserve">           Начальная (максимальная) цена контракта определена методом сопоставимых рыночных цен в соответствии с Методическими рекомендациями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исполнителем), утвержденными приказом Минэкономразвития России от 02.102013 № 567 и  Федеральным законом от 05.04.2013 № 44-ФЗ  "О контрактной системе в сфере закупок товаров, работ, услуг для обеспечения государственных и муниципальных нужд". Коэффициент вариации не превышает 33%, что свидетельствует об однородности совокупности значений, используемых в расчете.</t>
  </si>
  <si>
    <t xml:space="preserve">на сайтах компаний поставщиков найдено 3 коммерческих предложения. </t>
  </si>
  <si>
    <t xml:space="preserve"> </t>
  </si>
  <si>
    <t>Интернет-магазин         KITFORT</t>
  </si>
  <si>
    <t>Интернет-магазин  ВсеИнструменты</t>
  </si>
  <si>
    <t>Интернет-магазин   DNS</t>
  </si>
  <si>
    <t>Электрический чайник</t>
  </si>
  <si>
    <t>21.05.2026 г.</t>
  </si>
  <si>
    <t xml:space="preserve"> Обоснование начальной (максимальной) цены контракта на закупку электрического чайника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</si>
</sst>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465926084170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5">
    <xf numFmtId="0" fontId="0" fillId="0" borderId="0" xfId="0"/>
    <xf numFmtId="4" fontId="3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2" fontId="4" fillId="0" borderId="2" xfId="0" applyNumberFormat="1" applyFont="1" applyFill="1" applyBorder="1" applyAlignment="1">
      <alignment horizontal="center" vertical="center" wrapText="1"/>
    </xf>
    <xf numFmtId="4" fontId="4" fillId="0" borderId="2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4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" fontId="0" fillId="0" borderId="0" xfId="0" applyNumberFormat="1" applyFill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 wrapText="1"/>
    </xf>
    <xf numFmtId="4" fontId="4" fillId="0" borderId="0" xfId="0" applyNumberFormat="1" applyFont="1" applyFill="1" applyAlignment="1">
      <alignment horizontal="center" vertical="center" wrapText="1"/>
    </xf>
    <xf numFmtId="4" fontId="0" fillId="0" borderId="0" xfId="0" applyNumberFormat="1" applyFill="1" applyAlignment="1">
      <alignment horizontal="center" vertical="center" wrapText="1"/>
    </xf>
    <xf numFmtId="4" fontId="7" fillId="2" borderId="5" xfId="0" applyNumberFormat="1" applyFont="1" applyFill="1" applyBorder="1" applyAlignment="1">
      <alignment horizontal="center" vertical="center" wrapText="1"/>
    </xf>
    <xf numFmtId="4" fontId="7" fillId="2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 wrapText="1"/>
    </xf>
    <xf numFmtId="14" fontId="3" fillId="0" borderId="0" xfId="0" applyNumberFormat="1" applyFont="1" applyFill="1" applyBorder="1" applyAlignment="1">
      <alignment horizontal="center" vertical="center" wrapText="1"/>
    </xf>
    <xf numFmtId="4" fontId="5" fillId="0" borderId="6" xfId="0" applyNumberFormat="1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 wrapText="1"/>
    </xf>
    <xf numFmtId="4" fontId="0" fillId="3" borderId="1" xfId="0" applyNumberFormat="1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4" fontId="0" fillId="3" borderId="8" xfId="0" applyNumberFormat="1" applyFill="1" applyBorder="1" applyAlignment="1">
      <alignment horizontal="center" vertical="center" wrapText="1"/>
    </xf>
    <xf numFmtId="4" fontId="0" fillId="3" borderId="7" xfId="0" applyNumberFormat="1" applyFill="1" applyBorder="1" applyAlignment="1">
      <alignment horizontal="center" vertical="center" wrapText="1"/>
    </xf>
    <xf numFmtId="4" fontId="0" fillId="3" borderId="5" xfId="0" applyNumberFormat="1" applyFill="1" applyBorder="1" applyAlignment="1">
      <alignment horizontal="center" vertical="center" wrapText="1"/>
    </xf>
    <xf numFmtId="4" fontId="3" fillId="0" borderId="0" xfId="0" applyNumberFormat="1" applyFont="1" applyFill="1" applyBorder="1" applyAlignment="1">
      <alignment horizontal="center" vertical="center" wrapText="1"/>
    </xf>
    <xf numFmtId="4" fontId="0" fillId="0" borderId="0" xfId="0" applyNumberFormat="1" applyFill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 wrapText="1"/>
    </xf>
    <xf numFmtId="4" fontId="3" fillId="0" borderId="0" xfId="0" applyNumberFormat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justify" vertical="center" wrapText="1"/>
    </xf>
    <xf numFmtId="4" fontId="3" fillId="3" borderId="8" xfId="0" applyNumberFormat="1" applyFont="1" applyFill="1" applyBorder="1" applyAlignment="1">
      <alignment horizontal="center" vertical="center" wrapText="1"/>
    </xf>
    <xf numFmtId="4" fontId="3" fillId="3" borderId="7" xfId="0" applyNumberFormat="1" applyFont="1" applyFill="1" applyBorder="1" applyAlignment="1">
      <alignment horizontal="center" vertical="center" wrapText="1"/>
    </xf>
    <xf numFmtId="4" fontId="3" fillId="3" borderId="5" xfId="0" applyNumberFormat="1" applyFont="1" applyFill="1" applyBorder="1" applyAlignment="1">
      <alignment horizontal="center" vertical="center" wrapText="1"/>
    </xf>
    <xf numFmtId="4" fontId="0" fillId="0" borderId="0" xfId="0" applyNumberFormat="1" applyFill="1" applyAlignment="1">
      <alignment horizontal="center" vertical="center" wrapText="1"/>
    </xf>
    <xf numFmtId="4" fontId="5" fillId="0" borderId="0" xfId="0" applyNumberFormat="1" applyFont="1" applyFill="1" applyBorder="1" applyAlignment="1">
      <alignment horizontal="center" vertical="center" wrapText="1"/>
    </xf>
    <xf numFmtId="4" fontId="5" fillId="0" borderId="4" xfId="0" applyNumberFormat="1" applyFont="1" applyFill="1" applyBorder="1" applyAlignment="1">
      <alignment horizontal="center" vertical="center" wrapText="1"/>
    </xf>
    <xf numFmtId="4" fontId="4" fillId="0" borderId="0" xfId="0" applyNumberFormat="1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4" fontId="0" fillId="3" borderId="8" xfId="0" applyNumberFormat="1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840388</xdr:colOff>
      <xdr:row>10</xdr:row>
      <xdr:rowOff>0</xdr:rowOff>
    </xdr:from>
    <xdr:ext cx="184730" cy="937629"/>
    <xdr:sp macro="" textlink="">
      <xdr:nvSpPr>
        <xdr:cNvPr id="2" name="Прямоугольни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4107463" y="15268575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>
              <a:rot lat="0" lon="0" rev="19499999"/>
            </a:camera>
            <a:lightRig rig="balanced" dir="t">
              <a:rot lat="0" lon="0" rev="2100000"/>
            </a:lightRig>
          </a:scene3d>
          <a:sp3d extrusionH="57150" prstMaterial="metal">
            <a:bevelT w="38100" h="25400"/>
            <a:contourClr>
              <a:schemeClr val="bg2"/>
            </a:contourClr>
          </a:sp3d>
        </a:bodyPr>
        <a:lstStyle/>
        <a:p>
          <a:pPr algn="ctr"/>
          <a:endParaRPr lang="ru-RU" sz="5400" b="1" cap="none" spc="0">
            <a:ln w="50800"/>
            <a:solidFill>
              <a:schemeClr val="bg1">
                <a:shade val="50000"/>
              </a:schemeClr>
            </a:solidFill>
            <a:effectLst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J26"/>
  <sheetViews>
    <sheetView tabSelected="1" zoomScale="85" zoomScaleNormal="85" workbookViewId="0">
      <selection activeCell="N8" sqref="N8"/>
    </sheetView>
  </sheetViews>
  <sheetFormatPr defaultColWidth="9.140625" defaultRowHeight="15" x14ac:dyDescent="0.25"/>
  <cols>
    <col min="1" max="1" width="6.42578125" style="9" customWidth="1"/>
    <col min="2" max="2" width="49" style="9" customWidth="1"/>
    <col min="3" max="3" width="12.140625" style="9" customWidth="1"/>
    <col min="4" max="4" width="8.42578125" style="9" customWidth="1"/>
    <col min="5" max="5" width="17.5703125" style="9" customWidth="1"/>
    <col min="6" max="6" width="14.7109375" style="9" customWidth="1"/>
    <col min="7" max="7" width="15.28515625" style="9" customWidth="1"/>
    <col min="8" max="8" width="16.28515625" style="9" bestFit="1" customWidth="1"/>
    <col min="9" max="9" width="12.7109375" style="9" customWidth="1"/>
    <col min="10" max="10" width="16.140625" style="9" customWidth="1"/>
    <col min="11" max="16384" width="9.140625" style="9"/>
  </cols>
  <sheetData>
    <row r="1" spans="1:10" s="6" customFormat="1" ht="15.75" customHeight="1" x14ac:dyDescent="0.25">
      <c r="A1" s="31"/>
      <c r="B1" s="31"/>
      <c r="C1" s="31"/>
      <c r="D1" s="31"/>
      <c r="E1" s="31"/>
      <c r="F1" s="31"/>
      <c r="G1" s="31"/>
      <c r="H1" s="31"/>
      <c r="I1" s="31"/>
      <c r="J1" s="31"/>
    </row>
    <row r="2" spans="1:10" s="6" customFormat="1" ht="21.75" customHeight="1" x14ac:dyDescent="0.25"/>
    <row r="3" spans="1:10" s="6" customFormat="1" ht="32.450000000000003" customHeight="1" x14ac:dyDescent="0.25">
      <c r="A3" s="32" t="s">
        <v>20</v>
      </c>
      <c r="B3" s="32"/>
      <c r="C3" s="32"/>
      <c r="D3" s="32"/>
      <c r="E3" s="32"/>
      <c r="F3" s="32"/>
      <c r="G3" s="32"/>
      <c r="H3" s="32"/>
      <c r="I3" s="32"/>
      <c r="J3" s="32"/>
    </row>
    <row r="4" spans="1:10" s="6" customFormat="1" ht="81" customHeight="1" x14ac:dyDescent="0.25">
      <c r="A4" s="33" t="s">
        <v>12</v>
      </c>
      <c r="B4" s="33"/>
      <c r="C4" s="33"/>
      <c r="D4" s="33"/>
      <c r="E4" s="33"/>
      <c r="F4" s="33"/>
      <c r="G4" s="33"/>
      <c r="H4" s="33"/>
      <c r="I4" s="33"/>
      <c r="J4" s="33"/>
    </row>
    <row r="5" spans="1:10" s="6" customFormat="1" ht="37.5" customHeight="1" x14ac:dyDescent="0.25">
      <c r="A5" s="34" t="s">
        <v>13</v>
      </c>
      <c r="B5" s="35"/>
      <c r="C5" s="35"/>
      <c r="D5" s="35"/>
      <c r="E5" s="35"/>
      <c r="F5" s="35"/>
      <c r="G5" s="35"/>
      <c r="H5" s="35"/>
      <c r="I5" s="35"/>
      <c r="J5" s="36"/>
    </row>
    <row r="6" spans="1:10" s="6" customFormat="1" ht="92.25" hidden="1" customHeight="1" x14ac:dyDescent="0.25">
      <c r="A6" s="20"/>
      <c r="B6" s="20"/>
      <c r="C6" s="20"/>
      <c r="D6" s="30"/>
      <c r="E6" s="30"/>
      <c r="F6" s="30"/>
      <c r="G6" s="30"/>
      <c r="H6" s="30"/>
      <c r="I6" s="30"/>
      <c r="J6" s="30"/>
    </row>
    <row r="7" spans="1:10" ht="34.9" customHeight="1" x14ac:dyDescent="0.25">
      <c r="A7" s="21"/>
      <c r="B7" s="22"/>
      <c r="C7" s="22"/>
      <c r="D7" s="23"/>
      <c r="E7" s="42" t="s">
        <v>5</v>
      </c>
      <c r="F7" s="43"/>
      <c r="G7" s="44"/>
      <c r="H7" s="24"/>
      <c r="I7" s="25"/>
      <c r="J7" s="26"/>
    </row>
    <row r="8" spans="1:10" ht="76.900000000000006" customHeight="1" x14ac:dyDescent="0.25">
      <c r="A8" s="4" t="s">
        <v>0</v>
      </c>
      <c r="B8" s="7" t="s">
        <v>7</v>
      </c>
      <c r="C8" s="7" t="s">
        <v>3</v>
      </c>
      <c r="D8" s="2" t="s">
        <v>2</v>
      </c>
      <c r="E8" s="2" t="s">
        <v>16</v>
      </c>
      <c r="F8" s="2" t="s">
        <v>15</v>
      </c>
      <c r="G8" s="2" t="s">
        <v>17</v>
      </c>
      <c r="H8" s="3" t="s">
        <v>1</v>
      </c>
      <c r="I8" s="5" t="s">
        <v>8</v>
      </c>
      <c r="J8" s="8" t="s">
        <v>9</v>
      </c>
    </row>
    <row r="9" spans="1:10" ht="15.75" x14ac:dyDescent="0.25">
      <c r="A9" s="10">
        <v>1</v>
      </c>
      <c r="B9" s="15" t="s">
        <v>18</v>
      </c>
      <c r="C9" s="5" t="s">
        <v>6</v>
      </c>
      <c r="D9" s="16">
        <v>1</v>
      </c>
      <c r="E9" s="13">
        <v>3290</v>
      </c>
      <c r="F9" s="14">
        <v>3190</v>
      </c>
      <c r="G9" s="29">
        <v>3099</v>
      </c>
      <c r="H9" s="1">
        <f t="shared" ref="H9" si="0">(STDEV(E9:G9)/I9)*100</f>
        <v>2.9920242335613341</v>
      </c>
      <c r="I9" s="1">
        <f t="shared" ref="I9" si="1">IFERROR(ROUND(AVERAGE(E9:G9),2),0)</f>
        <v>3193</v>
      </c>
      <c r="J9" s="1">
        <f t="shared" ref="J9" si="2">I9*D9</f>
        <v>3193</v>
      </c>
    </row>
    <row r="10" spans="1:10" ht="15.75" x14ac:dyDescent="0.25">
      <c r="A10" s="10">
        <v>1</v>
      </c>
      <c r="B10" s="15" t="s">
        <v>14</v>
      </c>
      <c r="C10" s="5" t="s">
        <v>14</v>
      </c>
      <c r="D10" s="16" t="s">
        <v>14</v>
      </c>
      <c r="E10" s="13" t="s">
        <v>14</v>
      </c>
      <c r="F10" s="14" t="s">
        <v>14</v>
      </c>
      <c r="G10" s="14" t="s">
        <v>14</v>
      </c>
      <c r="H10" s="1" t="s">
        <v>14</v>
      </c>
      <c r="I10" s="1" t="s">
        <v>14</v>
      </c>
      <c r="J10" s="1" t="s">
        <v>14</v>
      </c>
    </row>
    <row r="11" spans="1:10" ht="31.9" customHeight="1" x14ac:dyDescent="0.25">
      <c r="A11" s="38" t="s">
        <v>10</v>
      </c>
      <c r="B11" s="38"/>
      <c r="C11" s="38"/>
      <c r="D11" s="38"/>
      <c r="E11" s="38"/>
      <c r="F11" s="38"/>
      <c r="G11" s="38"/>
      <c r="H11" s="38"/>
      <c r="I11" s="39"/>
      <c r="J11" s="19">
        <f>SUM(J9:J10)</f>
        <v>3193</v>
      </c>
    </row>
    <row r="12" spans="1:10" s="28" customFormat="1" ht="33" customHeight="1" x14ac:dyDescent="0.25">
      <c r="A12" s="31" t="s">
        <v>4</v>
      </c>
      <c r="B12" s="41"/>
      <c r="C12" s="41"/>
      <c r="D12" s="41"/>
      <c r="E12" s="41"/>
      <c r="F12" s="27"/>
      <c r="G12" s="27"/>
      <c r="H12" s="27"/>
      <c r="I12" s="27"/>
      <c r="J12" s="27"/>
    </row>
    <row r="13" spans="1:10" s="28" customFormat="1" ht="33" customHeight="1" x14ac:dyDescent="0.25">
      <c r="A13" s="27"/>
      <c r="B13" s="27" t="s">
        <v>11</v>
      </c>
      <c r="C13" s="27"/>
      <c r="D13" s="17"/>
      <c r="E13" s="18" t="s">
        <v>19</v>
      </c>
      <c r="F13" s="17"/>
      <c r="G13" s="27"/>
      <c r="H13" s="27"/>
      <c r="I13" s="27"/>
      <c r="J13" s="27"/>
    </row>
    <row r="14" spans="1:10" s="12" customFormat="1" ht="33" customHeight="1" x14ac:dyDescent="0.25">
      <c r="A14" s="9"/>
      <c r="B14" s="40"/>
      <c r="C14" s="40"/>
      <c r="D14" s="40"/>
      <c r="E14" s="40"/>
      <c r="F14" s="11"/>
      <c r="G14" s="11"/>
      <c r="H14" s="9"/>
      <c r="I14" s="9"/>
      <c r="J14" s="9"/>
    </row>
    <row r="15" spans="1:10" ht="48.75" customHeight="1" x14ac:dyDescent="0.25"/>
    <row r="16" spans="1:10" ht="15" customHeight="1" x14ac:dyDescent="0.25"/>
    <row r="18" spans="8:10" ht="15.75" customHeight="1" x14ac:dyDescent="0.25"/>
    <row r="19" spans="8:10" ht="63" customHeight="1" x14ac:dyDescent="0.25"/>
    <row r="20" spans="8:10" x14ac:dyDescent="0.25">
      <c r="H20" s="37"/>
      <c r="I20" s="37"/>
      <c r="J20" s="37"/>
    </row>
    <row r="21" spans="8:10" ht="78.75" customHeight="1" x14ac:dyDescent="0.25"/>
    <row r="26" spans="8:10" ht="45" customHeight="1" x14ac:dyDescent="0.25"/>
  </sheetData>
  <mergeCells count="10">
    <mergeCell ref="H20:J20"/>
    <mergeCell ref="A11:I11"/>
    <mergeCell ref="B14:E14"/>
    <mergeCell ref="A12:E12"/>
    <mergeCell ref="E7:G7"/>
    <mergeCell ref="D6:J6"/>
    <mergeCell ref="A1:J1"/>
    <mergeCell ref="A3:J3"/>
    <mergeCell ref="A4:J4"/>
    <mergeCell ref="A5:J5"/>
  </mergeCells>
  <printOptions horizontalCentered="1" verticalCentered="1"/>
  <pageMargins left="0.19685039370078741" right="0.19685039370078741" top="0.19685039370078741" bottom="0.19685039370078741" header="0" footer="0"/>
  <pageSetup paperSize="9" scale="86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I25" sqref="I25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расчет цены</vt:lpstr>
      <vt:lpstr>НМЦК проектно-сметным методом</vt:lpstr>
      <vt:lpstr>'расчет цены'!Область_печати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MaltsevaLA</dc:creator>
  <cp:lastModifiedBy>User</cp:lastModifiedBy>
  <cp:lastPrinted>2023-05-02T04:38:19Z</cp:lastPrinted>
  <dcterms:created xsi:type="dcterms:W3CDTF">2013-12-17T05:16:41Z</dcterms:created>
  <dcterms:modified xsi:type="dcterms:W3CDTF">2026-05-21T02:34:42Z</dcterms:modified>
</cp:coreProperties>
</file>