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К" sheetId="1" state="visible" r:id="rId3"/>
  </sheets>
  <definedNames>
    <definedName function="false" hidden="false" localSheetId="0" name="_xlnm.Print_Area" vbProcedure="false">НМЦК!$A$1:$L$26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<sst xmlns="http://schemas.openxmlformats.org/spreadsheetml/2006/main" count="37" uniqueCount="34">
  <si>
    <t xml:space="preserve">Утверждаю</t>
  </si>
  <si>
    <t xml:space="preserve">Руководитель -главный эксперт </t>
  </si>
  <si>
    <t xml:space="preserve">по медико-социальной экспертизе</t>
  </si>
  <si>
    <t xml:space="preserve"> ___________________________И.В. Лихачева</t>
  </si>
  <si>
    <t xml:space="preserve">"_____" _________ 2026 г.</t>
  </si>
  <si>
    <t xml:space="preserve">Обоснование начальной (максимальной) цены контракта</t>
  </si>
  <si>
    <t xml:space="preserve">Поставка измерителей артериального давления и комплектующих</t>
  </si>
  <si>
    <t xml:space="preserve">ОКПД2 32.50.50.190 изделия медицинские в том числе хирургические)</t>
  </si>
  <si>
    <t xml:space="preserve">Объем (состав) оказываемых услуг :</t>
  </si>
  <si>
    <t xml:space="preserve">в соответствии с техническим заданием</t>
  </si>
  <si>
    <r>
      <rPr>
        <b val="true"/>
        <sz val="12"/>
        <color theme="1"/>
        <rFont val="Times New Roman"/>
        <family val="1"/>
        <charset val="204"/>
      </rPr>
      <t xml:space="preserve">Метод определения начальной (максимальной) цены контракта (НМЦК)</t>
    </r>
    <r>
      <rPr>
        <sz val="12"/>
        <color theme="1"/>
        <rFont val="Times New Roman"/>
        <family val="1"/>
        <charset val="204"/>
      </rPr>
      <t xml:space="preserve">:  метод сопоставимых рыночных цен (анализа рынка).</t>
    </r>
  </si>
  <si>
    <t xml:space="preserve">Расчет НМЦК:</t>
  </si>
  <si>
    <t xml:space="preserve">№№</t>
  </si>
  <si>
    <t xml:space="preserve">Наименование товара</t>
  </si>
  <si>
    <t xml:space="preserve">единица измерения</t>
  </si>
  <si>
    <t xml:space="preserve">количество</t>
  </si>
  <si>
    <t xml:space="preserve">Источник информации</t>
  </si>
  <si>
    <t xml:space="preserve">средняя арифметическая                                                величина стоимости услуг</t>
  </si>
  <si>
    <t xml:space="preserve">среднее квадратичное                                                       отклонение</t>
  </si>
  <si>
    <t xml:space="preserve">коэффициент вариации </t>
  </si>
  <si>
    <t xml:space="preserve">цена </t>
  </si>
  <si>
    <t xml:space="preserve">стоимость (рубль)</t>
  </si>
  <si>
    <t xml:space="preserve">коммерческое предложение от 11.05.2026 №6490</t>
  </si>
  <si>
    <t xml:space="preserve">коммерческое предложение от 11.05.2026 №191</t>
  </si>
  <si>
    <t xml:space="preserve">коммерческое предложение от 07.05.2026 №196/26</t>
  </si>
  <si>
    <t xml:space="preserve">Измеритель артериального давления    </t>
  </si>
  <si>
    <t xml:space="preserve">шт</t>
  </si>
  <si>
    <t xml:space="preserve">Манжета для измерителя артериального давления (18-27)</t>
  </si>
  <si>
    <t xml:space="preserve">Манжета для измерителя артериального давления (24-42)</t>
  </si>
  <si>
    <t xml:space="preserve">Груша (нагнетатель)</t>
  </si>
  <si>
    <t xml:space="preserve">ИТОГО</t>
  </si>
  <si>
    <t xml:space="preserve">Начальная (максимальная) цена контракта:</t>
  </si>
  <si>
    <t xml:space="preserve">рублей</t>
  </si>
  <si>
    <t xml:space="preserve">22/05/2026 г.                                  Агент по закупкам_____________________Ефремов С.В.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</si>
</sst>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FreeSerif"/>
      <family val="1"/>
      <charset val="1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10" activeCellId="0" sqref="B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26.29"/>
    <col collapsed="false" customWidth="true" hidden="false" outlineLevel="0" max="3" min="3" style="1" width="5"/>
    <col collapsed="false" customWidth="true" hidden="false" outlineLevel="0" max="4" min="4" style="1" width="5.29"/>
    <col collapsed="false" customWidth="true" hidden="false" outlineLevel="0" max="5" min="5" style="2" width="14.21"/>
    <col collapsed="false" customWidth="true" hidden="false" outlineLevel="0" max="6" min="6" style="2" width="13.91"/>
    <col collapsed="false" customWidth="true" hidden="false" outlineLevel="0" max="7" min="7" style="2" width="13.75"/>
    <col collapsed="false" customWidth="true" hidden="false" outlineLevel="0" max="8" min="8" style="2" width="10.57"/>
    <col collapsed="false" customWidth="true" hidden="false" outlineLevel="0" max="9" min="9" style="2" width="8.81"/>
    <col collapsed="false" customWidth="true" hidden="false" outlineLevel="0" max="10" min="10" style="2" width="7.11"/>
    <col collapsed="false" customWidth="true" hidden="false" outlineLevel="0" max="11" min="11" style="2" width="10.2"/>
    <col collapsed="false" customWidth="true" hidden="false" outlineLevel="0" max="12" min="12" style="1" width="12.05"/>
    <col collapsed="false" customWidth="true" hidden="false" outlineLevel="0" max="16384" min="16384" style="1" width="11.53"/>
  </cols>
  <sheetData>
    <row r="1" customFormat="false" ht="15" hidden="false" customHeight="false" outlineLevel="0" collapsed="false">
      <c r="B1" s="3"/>
      <c r="C1" s="3"/>
      <c r="D1" s="3"/>
      <c r="E1" s="4"/>
      <c r="F1" s="4"/>
      <c r="G1" s="4"/>
      <c r="H1" s="4"/>
      <c r="I1" s="4"/>
      <c r="J1" s="4"/>
      <c r="K1" s="4"/>
      <c r="L1" s="5" t="s">
        <v>0</v>
      </c>
    </row>
    <row r="2" customFormat="false" ht="15.75" hidden="false" customHeight="true" outlineLevel="0" collapsed="false">
      <c r="B2" s="3"/>
      <c r="C2" s="3"/>
      <c r="D2" s="3"/>
      <c r="E2" s="4"/>
      <c r="F2" s="4"/>
      <c r="G2" s="4"/>
      <c r="H2" s="4"/>
      <c r="I2" s="4"/>
      <c r="J2" s="4"/>
      <c r="K2" s="4"/>
      <c r="L2" s="5" t="s">
        <v>1</v>
      </c>
    </row>
    <row r="3" customFormat="false" ht="15" hidden="false" customHeight="false" outlineLevel="0" collapsed="false">
      <c r="B3" s="3"/>
      <c r="C3" s="3"/>
      <c r="D3" s="3"/>
      <c r="E3" s="4"/>
      <c r="F3" s="4"/>
      <c r="G3" s="4"/>
      <c r="H3" s="4"/>
      <c r="I3" s="4"/>
      <c r="J3" s="4"/>
      <c r="K3" s="4"/>
      <c r="L3" s="5" t="s">
        <v>2</v>
      </c>
    </row>
    <row r="4" customFormat="false" ht="16.5" hidden="false" customHeight="true" outlineLevel="0" collapsed="false">
      <c r="B4" s="3"/>
      <c r="C4" s="3"/>
      <c r="D4" s="3"/>
      <c r="E4" s="4"/>
      <c r="F4" s="4"/>
      <c r="G4" s="4"/>
      <c r="H4" s="4"/>
      <c r="I4" s="4"/>
      <c r="J4" s="4"/>
      <c r="K4" s="4"/>
      <c r="L4" s="5"/>
    </row>
    <row r="5" customFormat="false" ht="15" hidden="false" customHeight="false" outlineLevel="0" collapsed="false">
      <c r="B5" s="3"/>
      <c r="C5" s="3"/>
      <c r="D5" s="3"/>
      <c r="E5" s="4"/>
      <c r="F5" s="4"/>
      <c r="G5" s="4"/>
      <c r="H5" s="4"/>
      <c r="I5" s="4"/>
      <c r="J5" s="4"/>
      <c r="K5" s="4"/>
      <c r="L5" s="5" t="s">
        <v>3</v>
      </c>
    </row>
    <row r="6" customFormat="false" ht="15.75" hidden="false" customHeight="true" outlineLevel="0" collapsed="false">
      <c r="B6" s="3"/>
      <c r="C6" s="3"/>
      <c r="D6" s="3"/>
      <c r="E6" s="4"/>
      <c r="F6" s="4"/>
      <c r="G6" s="4"/>
      <c r="H6" s="4"/>
      <c r="I6" s="4"/>
      <c r="J6" s="4"/>
      <c r="K6" s="4"/>
      <c r="L6" s="6"/>
    </row>
    <row r="7" customFormat="false" ht="15" hidden="false" customHeight="false" outlineLevel="0" collapsed="false">
      <c r="B7" s="3"/>
      <c r="C7" s="3"/>
      <c r="D7" s="3"/>
      <c r="E7" s="4"/>
      <c r="F7" s="4"/>
      <c r="G7" s="4"/>
      <c r="H7" s="4"/>
      <c r="I7" s="4"/>
      <c r="J7" s="4"/>
      <c r="K7" s="4"/>
      <c r="L7" s="5" t="s">
        <v>4</v>
      </c>
    </row>
    <row r="8" customFormat="false" ht="9" hidden="false" customHeight="true" outlineLevel="0" collapsed="false">
      <c r="B8" s="3"/>
      <c r="C8" s="3"/>
      <c r="D8" s="3"/>
      <c r="E8" s="4"/>
      <c r="F8" s="4"/>
      <c r="G8" s="4"/>
      <c r="H8" s="4"/>
      <c r="I8" s="4"/>
      <c r="J8" s="4"/>
      <c r="K8" s="4"/>
      <c r="L8" s="3"/>
    </row>
    <row r="9" customFormat="false" ht="15" hidden="false" customHeight="false" outlineLevel="0" collapsed="false">
      <c r="B9" s="7" t="s">
        <v>5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customFormat="false" ht="21" hidden="false" customHeight="true" outlineLevel="0" collapsed="false">
      <c r="B10" s="8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customFormat="false" ht="18.75" hidden="false" customHeight="true" outlineLevel="0" collapsed="false">
      <c r="A11" s="9" t="s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customFormat="false" ht="15.75" hidden="false" customHeight="true" outlineLevel="0" collapsed="false">
      <c r="B12" s="10" t="s">
        <v>8</v>
      </c>
      <c r="C12" s="10"/>
      <c r="D12" s="11" t="s">
        <v>9</v>
      </c>
      <c r="E12" s="11"/>
      <c r="F12" s="11"/>
      <c r="G12" s="11"/>
      <c r="H12" s="11"/>
      <c r="I12" s="12"/>
      <c r="J12" s="12"/>
      <c r="K12" s="12"/>
      <c r="L12" s="13"/>
    </row>
    <row r="13" customFormat="false" ht="15" hidden="false" customHeight="false" outlineLevel="0" collapsed="false">
      <c r="B13" s="14" t="s">
        <v>10</v>
      </c>
      <c r="C13" s="14"/>
      <c r="D13" s="15"/>
      <c r="E13" s="16"/>
      <c r="F13" s="16"/>
      <c r="G13" s="16"/>
      <c r="H13" s="16"/>
      <c r="I13" s="16"/>
      <c r="J13" s="16"/>
      <c r="K13" s="16"/>
      <c r="L13" s="15"/>
    </row>
    <row r="14" customFormat="false" ht="18.75" hidden="false" customHeight="true" outlineLevel="0" collapsed="false">
      <c r="A14" s="17"/>
      <c r="B14" s="18" t="s">
        <v>11</v>
      </c>
      <c r="C14" s="18"/>
      <c r="D14" s="19"/>
      <c r="E14" s="20"/>
      <c r="F14" s="20"/>
      <c r="G14" s="20"/>
      <c r="H14" s="20"/>
      <c r="I14" s="20"/>
      <c r="J14" s="20"/>
      <c r="K14" s="20"/>
      <c r="L14" s="19"/>
    </row>
    <row r="15" customFormat="false" ht="15.75" hidden="false" customHeight="true" outlineLevel="0" collapsed="false">
      <c r="A15" s="21" t="s">
        <v>12</v>
      </c>
      <c r="B15" s="22" t="s">
        <v>13</v>
      </c>
      <c r="C15" s="23" t="s">
        <v>14</v>
      </c>
      <c r="D15" s="23" t="s">
        <v>15</v>
      </c>
      <c r="E15" s="24" t="s">
        <v>16</v>
      </c>
      <c r="F15" s="24"/>
      <c r="G15" s="24"/>
      <c r="H15" s="25" t="s">
        <v>17</v>
      </c>
      <c r="I15" s="25" t="s">
        <v>18</v>
      </c>
      <c r="J15" s="25" t="s">
        <v>19</v>
      </c>
      <c r="K15" s="26" t="s">
        <v>20</v>
      </c>
      <c r="L15" s="26" t="s">
        <v>21</v>
      </c>
    </row>
    <row r="16" customFormat="false" ht="121.5" hidden="false" customHeight="true" outlineLevel="0" collapsed="false">
      <c r="A16" s="21"/>
      <c r="B16" s="22"/>
      <c r="C16" s="23"/>
      <c r="D16" s="23"/>
      <c r="E16" s="27" t="s">
        <v>22</v>
      </c>
      <c r="F16" s="27" t="s">
        <v>23</v>
      </c>
      <c r="G16" s="27" t="s">
        <v>24</v>
      </c>
      <c r="H16" s="25"/>
      <c r="I16" s="25"/>
      <c r="J16" s="25"/>
      <c r="K16" s="26"/>
      <c r="L16" s="26"/>
    </row>
    <row r="17" customFormat="false" ht="33.95" hidden="false" customHeight="true" outlineLevel="0" collapsed="false">
      <c r="A17" s="28" t="n">
        <v>1</v>
      </c>
      <c r="B17" s="29" t="s">
        <v>25</v>
      </c>
      <c r="C17" s="30" t="s">
        <v>26</v>
      </c>
      <c r="D17" s="31" t="n">
        <v>3</v>
      </c>
      <c r="E17" s="32" t="n">
        <v>1610</v>
      </c>
      <c r="F17" s="32" t="n">
        <v>1540</v>
      </c>
      <c r="G17" s="32" t="n">
        <v>1400</v>
      </c>
      <c r="H17" s="33" t="n">
        <f aca="false">(E17+F17+G17)/3</f>
        <v>1516.66666666667</v>
      </c>
      <c r="I17" s="33" t="n">
        <f aca="false">STDEVA(E17,F17,G17)</f>
        <v>106.926766215636</v>
      </c>
      <c r="J17" s="33" t="n">
        <f aca="false">I17/H17*100</f>
        <v>7.05011645377821</v>
      </c>
      <c r="K17" s="34" t="n">
        <v>1516.67</v>
      </c>
      <c r="L17" s="34" t="n">
        <f aca="false">K17*D17</f>
        <v>4550.01</v>
      </c>
    </row>
    <row r="18" customFormat="false" ht="37.5" hidden="false" customHeight="true" outlineLevel="0" collapsed="false">
      <c r="A18" s="35" t="n">
        <v>2</v>
      </c>
      <c r="B18" s="36" t="s">
        <v>27</v>
      </c>
      <c r="C18" s="30" t="s">
        <v>26</v>
      </c>
      <c r="D18" s="31" t="n">
        <v>6</v>
      </c>
      <c r="E18" s="32" t="n">
        <v>905</v>
      </c>
      <c r="F18" s="32" t="n">
        <v>863.5</v>
      </c>
      <c r="G18" s="32" t="n">
        <v>785</v>
      </c>
      <c r="H18" s="33" t="n">
        <f aca="false">(E18+F18+G18)/3</f>
        <v>851.166666666667</v>
      </c>
      <c r="I18" s="33" t="n">
        <f aca="false">STDEVA(E18,F18,G18)</f>
        <v>60.9432796404438</v>
      </c>
      <c r="J18" s="33" t="n">
        <f aca="false">I18/H18*100</f>
        <v>7.15997019468696</v>
      </c>
      <c r="K18" s="34" t="n">
        <v>851.17</v>
      </c>
      <c r="L18" s="34" t="n">
        <f aca="false">K18*D18</f>
        <v>5107.02</v>
      </c>
    </row>
    <row r="19" customFormat="false" ht="37.5" hidden="false" customHeight="true" outlineLevel="0" collapsed="false">
      <c r="A19" s="35" t="n">
        <v>3</v>
      </c>
      <c r="B19" s="36" t="s">
        <v>28</v>
      </c>
      <c r="C19" s="30" t="s">
        <v>26</v>
      </c>
      <c r="D19" s="31" t="n">
        <v>3</v>
      </c>
      <c r="E19" s="32" t="n">
        <v>1070</v>
      </c>
      <c r="F19" s="32" t="n">
        <v>1023</v>
      </c>
      <c r="G19" s="32" t="n">
        <v>930</v>
      </c>
      <c r="H19" s="33" t="n">
        <f aca="false">(E19+F19+G19)/3</f>
        <v>1007.66666666667</v>
      </c>
      <c r="I19" s="33" t="n">
        <f aca="false">STDEVA(E19,F19,G19)</f>
        <v>71.2483917947159</v>
      </c>
      <c r="J19" s="33" t="n">
        <f aca="false">I19/H19*100</f>
        <v>7.07063100840713</v>
      </c>
      <c r="K19" s="34" t="n">
        <v>1007.67</v>
      </c>
      <c r="L19" s="34" t="n">
        <f aca="false">K19*D19</f>
        <v>3023.01</v>
      </c>
    </row>
    <row r="20" customFormat="false" ht="22.35" hidden="false" customHeight="true" outlineLevel="0" collapsed="false">
      <c r="A20" s="37" t="n">
        <v>4</v>
      </c>
      <c r="B20" s="36" t="s">
        <v>29</v>
      </c>
      <c r="C20" s="37" t="s">
        <v>26</v>
      </c>
      <c r="D20" s="38" t="n">
        <v>4</v>
      </c>
      <c r="E20" s="39" t="n">
        <v>265</v>
      </c>
      <c r="F20" s="32" t="n">
        <v>253</v>
      </c>
      <c r="G20" s="32" t="n">
        <v>230</v>
      </c>
      <c r="H20" s="33" t="n">
        <f aca="false">(E20+F20+G20)/3</f>
        <v>249.333333333333</v>
      </c>
      <c r="I20" s="33" t="n">
        <f aca="false">STDEVA(E20,F20,G20)</f>
        <v>17.7857620959388</v>
      </c>
      <c r="J20" s="33" t="n">
        <f aca="false">I20/H20*100</f>
        <v>7.13332704382572</v>
      </c>
      <c r="K20" s="34" t="n">
        <v>249.33</v>
      </c>
      <c r="L20" s="34" t="n">
        <f aca="false">K20*D20</f>
        <v>997.32</v>
      </c>
    </row>
    <row r="21" customFormat="false" ht="15" hidden="false" customHeight="false" outlineLevel="0" collapsed="false">
      <c r="A21" s="28"/>
      <c r="B21" s="40" t="s">
        <v>30</v>
      </c>
      <c r="C21" s="41"/>
      <c r="D21" s="42"/>
      <c r="E21" s="43"/>
      <c r="F21" s="43"/>
      <c r="G21" s="43"/>
      <c r="H21" s="43"/>
      <c r="I21" s="43"/>
      <c r="J21" s="43"/>
      <c r="K21" s="43"/>
      <c r="L21" s="44" t="n">
        <f aca="false">SUM(L17:L20)</f>
        <v>13677.36</v>
      </c>
    </row>
    <row r="22" customFormat="false" ht="15" hidden="false" customHeight="false" outlineLevel="0" collapsed="false">
      <c r="B22" s="45"/>
      <c r="C22" s="45"/>
      <c r="D22" s="45"/>
      <c r="E22" s="46"/>
      <c r="F22" s="46"/>
      <c r="G22" s="46"/>
      <c r="H22" s="46"/>
      <c r="I22" s="46"/>
      <c r="J22" s="46"/>
      <c r="K22" s="46"/>
      <c r="L22" s="47"/>
    </row>
    <row r="23" customFormat="false" ht="15" hidden="false" customHeight="false" outlineLevel="0" collapsed="false">
      <c r="B23" s="48"/>
      <c r="C23" s="48"/>
      <c r="D23" s="48"/>
      <c r="E23" s="49"/>
      <c r="F23" s="50" t="s">
        <v>31</v>
      </c>
      <c r="G23" s="51" t="n">
        <f aca="false">L21</f>
        <v>13677.36</v>
      </c>
      <c r="H23" s="52" t="s">
        <v>32</v>
      </c>
      <c r="I23" s="46"/>
      <c r="J23" s="46"/>
      <c r="K23" s="46"/>
      <c r="L23" s="45"/>
    </row>
    <row r="24" customFormat="false" ht="15" hidden="false" customHeight="false" outlineLevel="0" collapsed="false">
      <c r="B24" s="48"/>
      <c r="C24" s="48"/>
      <c r="D24" s="48"/>
      <c r="E24" s="49"/>
      <c r="F24" s="50"/>
      <c r="G24" s="51"/>
      <c r="H24" s="52"/>
      <c r="I24" s="46"/>
      <c r="J24" s="46"/>
      <c r="K24" s="46"/>
      <c r="L24" s="45"/>
    </row>
    <row r="25" customFormat="false" ht="15" hidden="false" customHeight="false" outlineLevel="0" collapsed="false">
      <c r="B25" s="45"/>
      <c r="C25" s="45"/>
      <c r="D25" s="45"/>
      <c r="E25" s="46"/>
      <c r="F25" s="46"/>
      <c r="G25" s="46"/>
      <c r="H25" s="46"/>
      <c r="I25" s="46"/>
      <c r="J25" s="46"/>
      <c r="K25" s="46"/>
      <c r="L25" s="45"/>
    </row>
    <row r="26" customFormat="false" ht="15" hidden="false" customHeight="false" outlineLevel="0" collapsed="false">
      <c r="B26" s="53" t="s">
        <v>33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</row>
  </sheetData>
  <mergeCells count="15">
    <mergeCell ref="B9:L9"/>
    <mergeCell ref="B10:L10"/>
    <mergeCell ref="A11:L11"/>
    <mergeCell ref="D12:H12"/>
    <mergeCell ref="A15:A16"/>
    <mergeCell ref="B15:B16"/>
    <mergeCell ref="C15:C16"/>
    <mergeCell ref="D15:D16"/>
    <mergeCell ref="E15:G15"/>
    <mergeCell ref="H15:H16"/>
    <mergeCell ref="I15:I16"/>
    <mergeCell ref="J15:J16"/>
    <mergeCell ref="K15:K16"/>
    <mergeCell ref="L15:L16"/>
    <mergeCell ref="B26:L26"/>
  </mergeCells>
  <printOptions headings="false" gridLines="false" gridLinesSet="true" horizontalCentered="true" verticalCentered="false"/>
  <pageMargins left="0.315277777777778" right="0.315277777777778" top="0.747916666666667" bottom="0.354166666666667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2026-05-22T14:58:57Z</cp:lastPrinted>
  <dcterms:modified xsi:type="dcterms:W3CDTF">2026-05-22T14:59:00Z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