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10080" windowWidth="19215" windowHeight="1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Лист1!$A$30:$J$30</definedName>
  </definedNames>
  <calcPr calcId="145621" iterateDelta="1E-4"/>
</workbook>
</file>

<file path=xl/calcChain.xml><?xml version="1.0" encoding="utf-8"?>
<calcChain xmlns="http://schemas.openxmlformats.org/spreadsheetml/2006/main">
  <c r="C7" i="1" l="1"/>
  <c r="G27" i="1"/>
  <c r="J27" i="1" s="1"/>
  <c r="G28" i="1"/>
  <c r="J28" i="1" s="1"/>
  <c r="G29" i="1"/>
  <c r="J29" i="1" s="1"/>
  <c r="G26" i="1"/>
  <c r="J26" i="1" s="1"/>
  <c r="H29" i="1" l="1"/>
  <c r="I29" i="1" s="1"/>
  <c r="H27" i="1"/>
  <c r="I27" i="1" s="1"/>
  <c r="H28" i="1"/>
  <c r="I28" i="1" s="1"/>
  <c r="H26" i="1"/>
  <c r="I26" i="1" s="1"/>
  <c r="J30" i="1"/>
</calcChain>
</file>

<file path=xl/sharedStrings.xml><?xml version="1.0" encoding="utf-8"?>
<sst xmlns="http://schemas.openxmlformats.org/spreadsheetml/2006/main" count="29" uniqueCount="29">
  <si>
    <t xml:space="preserve">Основные характеристики объекта закупки                                                                           </t>
  </si>
  <si>
    <t xml:space="preserve">Используемый метод определения НМЦК с обоснованием:                                                                                                </t>
  </si>
  <si>
    <t xml:space="preserve">Расчет НМЦК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</si>
  <si>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</si>
  <si>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специалист по закупкам                                          </t>
  </si>
  <si>
    <t xml:space="preserve">(подпись/расшифровка подписи)                                                      </t>
  </si>
  <si>
    <t xml:space="preserve">Средняя арифметическая величина цены единицы продукции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</si>
  <si>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</si>
  <si>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>№</t>
  </si>
  <si>
    <t xml:space="preserve">Коэффициент вариации (%)  (не должен превышать 33%)                                       </t>
  </si>
  <si>
    <t xml:space="preserve">Количество (объем) Товара                                                    </t>
  </si>
  <si>
    <t xml:space="preserve">________________/ Грановская Н.А. /                                                                </t>
  </si>
  <si>
    <r>
      <t>Начальная (максимальная) цена Контракта (руб.)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</t>
    </r>
  </si>
  <si>
    <t>Обоснование начальной (максимальной) цены Контракта</t>
  </si>
  <si>
    <t xml:space="preserve">НМЦК (руб.)    (без учета НДС)              </t>
  </si>
  <si>
    <r>
      <t>Расчет начальной (максимальной) цены Контркта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</t>
    </r>
  </si>
  <si>
    <t xml:space="preserve">НМЦК определена в соответствии с приказом Министерства здравоохранения РФ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 Метод сопоставимых рыночных цен (в соответствии с подп. "А" п.9 Приказа 450н)
</t>
  </si>
  <si>
    <t xml:space="preserve"> Наименование Товаров,                                                                         Единица измерения                     </t>
  </si>
  <si>
    <t xml:space="preserve">Цена единицы продукции, указанная в источнике №1                                                                                            </t>
  </si>
  <si>
    <t>Цена единицы продукции, указанная в источнике №2</t>
  </si>
  <si>
    <t>Цена единицы продукции, указанная в источнике №3</t>
  </si>
  <si>
    <t xml:space="preserve">Место поставки: Московская обл., г. Серпухов, ул.Весенняя, дом 10 
</t>
  </si>
  <si>
    <t>Предмет закупки: Изготовление и поставка штампов и печати на автоматической оснастке</t>
  </si>
  <si>
    <t>Срок поставки: Поставка Товара осуществляется Поставщиком в течение 10 (десяти) рабочих дней со дня заключения Контракта</t>
  </si>
  <si>
    <t>Дата подготовки обоснования НМЦК:       27.04.2026 г.</t>
  </si>
  <si>
    <t>Печать (д.40), шт.</t>
  </si>
  <si>
    <t>Штамп (50*25), шт.</t>
  </si>
  <si>
    <t>Штамп (35*10) , шт.</t>
  </si>
  <si>
    <t>Штамп,(60*30)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</si>
</sst>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/>
    <xf numFmtId="165" fontId="3" fillId="0" borderId="12" xfId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164" fontId="7" fillId="0" borderId="0" xfId="2" applyFont="1"/>
    <xf numFmtId="0" fontId="7" fillId="0" borderId="21" xfId="0" applyFont="1" applyBorder="1" applyAlignment="1">
      <alignment horizontal="center" vertical="center"/>
    </xf>
    <xf numFmtId="165" fontId="3" fillId="0" borderId="17" xfId="1" applyFont="1" applyFill="1" applyBorder="1" applyAlignment="1">
      <alignment horizontal="right" vertical="center" wrapText="1"/>
    </xf>
    <xf numFmtId="2" fontId="3" fillId="0" borderId="12" xfId="0" applyNumberFormat="1" applyFont="1" applyFill="1" applyBorder="1" applyAlignment="1">
      <alignment vertical="center" wrapText="1"/>
    </xf>
    <xf numFmtId="0" fontId="7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166" fontId="3" fillId="0" borderId="12" xfId="0" applyNumberFormat="1" applyFont="1" applyFill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2" fontId="3" fillId="0" borderId="18" xfId="0" applyNumberFormat="1" applyFont="1" applyFill="1" applyBorder="1" applyAlignment="1">
      <alignment vertical="center" wrapText="1"/>
    </xf>
    <xf numFmtId="164" fontId="3" fillId="0" borderId="23" xfId="2" applyFont="1" applyBorder="1" applyAlignment="1">
      <alignment horizontal="right" vertical="center" wrapText="1"/>
    </xf>
    <xf numFmtId="164" fontId="4" fillId="0" borderId="22" xfId="2" applyFont="1" applyBorder="1" applyAlignment="1">
      <alignment vertical="center" wrapText="1"/>
    </xf>
    <xf numFmtId="164" fontId="4" fillId="0" borderId="5" xfId="2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center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690493</xdr:colOff>
      <xdr:row>24</xdr:row>
      <xdr:rowOff>267761</xdr:rowOff>
    </xdr:from>
    <xdr:to>
      <xdr:col>10</xdr:col>
      <xdr:colOff>0</xdr:colOff>
      <xdr:row>24</xdr:row>
      <xdr:rowOff>823039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1018" y="5287436"/>
          <a:ext cx="1341556" cy="555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A7" workbookViewId="0">
      <selection activeCell="O25" sqref="O25"/>
    </sheetView>
  </sheetViews>
  <sheetFormatPr defaultRowHeight="15" x14ac:dyDescent="0.25"/>
  <cols>
    <col min="1" max="1" width="3.7109375" style="1" customWidth="1"/>
    <col min="2" max="2" width="53.42578125" style="1" customWidth="1"/>
    <col min="3" max="3" width="10.140625" style="1" customWidth="1"/>
    <col min="4" max="6" width="10.42578125" style="1" customWidth="1"/>
    <col min="7" max="7" width="11.7109375" style="1" customWidth="1"/>
    <col min="8" max="9" width="10.42578125" style="1" customWidth="1"/>
    <col min="10" max="10" width="19" style="1" customWidth="1"/>
    <col min="11" max="11" width="12.140625" style="1" bestFit="1" customWidth="1"/>
    <col min="12" max="16384" width="9.140625" style="1"/>
  </cols>
  <sheetData>
    <row r="1" spans="2:10" s="3" customFormat="1" ht="20.25" x14ac:dyDescent="0.3">
      <c r="C1" s="10" t="s">
        <v>13</v>
      </c>
    </row>
    <row r="2" spans="2:10" s="3" customFormat="1" ht="19.5" thickBot="1" x14ac:dyDescent="0.35">
      <c r="B2" s="4"/>
    </row>
    <row r="3" spans="2:10" s="3" customFormat="1" ht="44.25" customHeight="1" x14ac:dyDescent="0.3">
      <c r="B3" s="29" t="s">
        <v>0</v>
      </c>
      <c r="C3" s="26" t="s">
        <v>22</v>
      </c>
      <c r="D3" s="27"/>
      <c r="E3" s="27"/>
      <c r="F3" s="27"/>
      <c r="G3" s="27"/>
      <c r="H3" s="27"/>
      <c r="I3" s="27"/>
      <c r="J3" s="28"/>
    </row>
    <row r="4" spans="2:10" s="3" customFormat="1" ht="57" customHeight="1" x14ac:dyDescent="0.3">
      <c r="B4" s="44"/>
      <c r="C4" s="46" t="s">
        <v>23</v>
      </c>
      <c r="D4" s="47"/>
      <c r="E4" s="47"/>
      <c r="F4" s="47"/>
      <c r="G4" s="47"/>
      <c r="H4" s="47"/>
      <c r="I4" s="47"/>
      <c r="J4" s="48"/>
    </row>
    <row r="5" spans="2:10" s="3" customFormat="1" ht="59.25" customHeight="1" thickBot="1" x14ac:dyDescent="0.35">
      <c r="B5" s="45"/>
      <c r="C5" s="35" t="s">
        <v>21</v>
      </c>
      <c r="D5" s="36"/>
      <c r="E5" s="36"/>
      <c r="F5" s="36"/>
      <c r="G5" s="36"/>
      <c r="H5" s="36"/>
      <c r="I5" s="36"/>
      <c r="J5" s="37"/>
    </row>
    <row r="6" spans="2:10" s="3" customFormat="1" ht="146.25" customHeight="1" thickBot="1" x14ac:dyDescent="0.35">
      <c r="B6" s="5" t="s">
        <v>1</v>
      </c>
      <c r="C6" s="29" t="s">
        <v>16</v>
      </c>
      <c r="D6" s="30"/>
      <c r="E6" s="30"/>
      <c r="F6" s="30"/>
      <c r="G6" s="30"/>
      <c r="H6" s="30"/>
      <c r="I6" s="30"/>
      <c r="J6" s="31"/>
    </row>
    <row r="7" spans="2:10" s="3" customFormat="1" ht="43.5" customHeight="1" thickBot="1" x14ac:dyDescent="0.35">
      <c r="B7" s="6" t="s">
        <v>2</v>
      </c>
      <c r="C7" s="32">
        <f>J30</f>
        <v>6809.99</v>
      </c>
      <c r="D7" s="33"/>
      <c r="E7" s="33"/>
      <c r="F7" s="33"/>
      <c r="G7" s="33"/>
      <c r="H7" s="33"/>
      <c r="I7" s="33"/>
      <c r="J7" s="34"/>
    </row>
    <row r="8" spans="2:10" s="3" customFormat="1" ht="37.5" customHeight="1" thickBot="1" x14ac:dyDescent="0.35">
      <c r="B8" s="35" t="s">
        <v>24</v>
      </c>
      <c r="C8" s="36"/>
      <c r="D8" s="36"/>
      <c r="E8" s="36"/>
      <c r="F8" s="36"/>
      <c r="G8" s="36"/>
      <c r="H8" s="36"/>
      <c r="I8" s="36"/>
      <c r="J8" s="37"/>
    </row>
    <row r="9" spans="2:10" s="3" customFormat="1" ht="18.75" x14ac:dyDescent="0.3">
      <c r="B9" s="7"/>
    </row>
    <row r="10" spans="2:10" s="3" customFormat="1" ht="18.75" x14ac:dyDescent="0.3">
      <c r="B10" s="8" t="s">
        <v>3</v>
      </c>
    </row>
    <row r="11" spans="2:10" s="3" customFormat="1" ht="18.75" x14ac:dyDescent="0.3">
      <c r="B11" s="9" t="s">
        <v>4</v>
      </c>
    </row>
    <row r="12" spans="2:10" s="3" customFormat="1" ht="18.75" x14ac:dyDescent="0.3">
      <c r="B12" s="9"/>
    </row>
    <row r="13" spans="2:10" s="3" customFormat="1" ht="18.75" x14ac:dyDescent="0.3">
      <c r="B13" s="9" t="s">
        <v>11</v>
      </c>
    </row>
    <row r="14" spans="2:10" s="3" customFormat="1" ht="18.75" x14ac:dyDescent="0.3">
      <c r="B14" s="9" t="s">
        <v>5</v>
      </c>
    </row>
    <row r="15" spans="2:10" s="3" customFormat="1" ht="18.75" x14ac:dyDescent="0.3">
      <c r="B15" s="9"/>
    </row>
    <row r="16" spans="2:10" s="3" customFormat="1" ht="18.75" x14ac:dyDescent="0.3">
      <c r="B16" s="9"/>
    </row>
    <row r="17" spans="1:10" s="3" customFormat="1" ht="18.75" x14ac:dyDescent="0.3">
      <c r="B17" s="9"/>
    </row>
    <row r="18" spans="1:10" s="3" customFormat="1" ht="18.75" x14ac:dyDescent="0.3">
      <c r="B18" s="9"/>
    </row>
    <row r="19" spans="1:10" s="3" customFormat="1" ht="18.75" x14ac:dyDescent="0.3">
      <c r="B19" s="9"/>
    </row>
    <row r="20" spans="1:10" s="3" customFormat="1" ht="18.75" x14ac:dyDescent="0.3">
      <c r="B20" s="9"/>
    </row>
    <row r="21" spans="1:10" s="3" customFormat="1" ht="18.75" x14ac:dyDescent="0.3">
      <c r="B21" s="9"/>
    </row>
    <row r="22" spans="1:10" s="3" customFormat="1" ht="19.5" thickBot="1" x14ac:dyDescent="0.35">
      <c r="B22" s="9"/>
    </row>
    <row r="23" spans="1:10" ht="21.75" customHeight="1" thickBot="1" x14ac:dyDescent="0.3">
      <c r="A23" s="51" t="s">
        <v>15</v>
      </c>
      <c r="B23" s="52"/>
      <c r="C23" s="52"/>
      <c r="D23" s="52"/>
      <c r="E23" s="52"/>
      <c r="F23" s="52"/>
      <c r="G23" s="52"/>
      <c r="H23" s="52"/>
      <c r="I23" s="52"/>
      <c r="J23" s="53"/>
    </row>
    <row r="24" spans="1:10" ht="15" customHeight="1" x14ac:dyDescent="0.25">
      <c r="A24" s="49" t="s">
        <v>8</v>
      </c>
      <c r="B24" s="38" t="s">
        <v>17</v>
      </c>
      <c r="C24" s="40" t="s">
        <v>10</v>
      </c>
      <c r="D24" s="42" t="s">
        <v>18</v>
      </c>
      <c r="E24" s="42" t="s">
        <v>19</v>
      </c>
      <c r="F24" s="42" t="s">
        <v>20</v>
      </c>
      <c r="G24" s="40" t="s">
        <v>6</v>
      </c>
      <c r="H24" s="38" t="s">
        <v>7</v>
      </c>
      <c r="I24" s="38" t="s">
        <v>9</v>
      </c>
      <c r="J24" s="54" t="s">
        <v>14</v>
      </c>
    </row>
    <row r="25" spans="1:10" ht="99" customHeight="1" x14ac:dyDescent="0.25">
      <c r="A25" s="50"/>
      <c r="B25" s="39"/>
      <c r="C25" s="41"/>
      <c r="D25" s="43"/>
      <c r="E25" s="43"/>
      <c r="F25" s="43"/>
      <c r="G25" s="41"/>
      <c r="H25" s="39"/>
      <c r="I25" s="39"/>
      <c r="J25" s="55"/>
    </row>
    <row r="26" spans="1:10" x14ac:dyDescent="0.25">
      <c r="A26" s="15">
        <v>1</v>
      </c>
      <c r="B26" s="21" t="s">
        <v>26</v>
      </c>
      <c r="C26" s="19">
        <v>1</v>
      </c>
      <c r="D26" s="22">
        <v>1020</v>
      </c>
      <c r="E26" s="22">
        <v>1560</v>
      </c>
      <c r="F26" s="22">
        <v>1500</v>
      </c>
      <c r="G26" s="2">
        <f t="shared" ref="G26" si="0">ROUND((D26+E26+F26)/3,2)</f>
        <v>1360</v>
      </c>
      <c r="H26" s="2">
        <f t="shared" ref="H26" si="1">SQRT(((D26-G26)*(D26-G26)+(E26-G26)*(E26-G26)+(F26-G26)*(F26-G26))/(3-1))</f>
        <v>295.97297173897482</v>
      </c>
      <c r="I26" s="2">
        <f t="shared" ref="I26" si="2">H26/G26*100</f>
        <v>21.762718510218736</v>
      </c>
      <c r="J26" s="13">
        <f t="shared" ref="J26" si="3">G26*C26</f>
        <v>1360</v>
      </c>
    </row>
    <row r="27" spans="1:10" x14ac:dyDescent="0.25">
      <c r="A27" s="15">
        <v>2</v>
      </c>
      <c r="B27" s="21" t="s">
        <v>27</v>
      </c>
      <c r="C27" s="20">
        <v>1</v>
      </c>
      <c r="D27" s="22">
        <v>490</v>
      </c>
      <c r="E27" s="22">
        <v>660</v>
      </c>
      <c r="F27" s="22">
        <v>900</v>
      </c>
      <c r="G27" s="2">
        <f t="shared" ref="G27:G29" si="4">ROUND((D27+E27+F27)/3,2)</f>
        <v>683.33</v>
      </c>
      <c r="H27" s="2">
        <f t="shared" ref="H27:H29" si="5">SQRT(((D27-G27)*(D27-G27)+(E27-G27)*(E27-G27)+(F27-G27)*(F27-G27))/(3-1))</f>
        <v>205.99352744685936</v>
      </c>
      <c r="I27" s="2">
        <f t="shared" ref="I27:I29" si="6">H27/G27*100</f>
        <v>30.145541311937034</v>
      </c>
      <c r="J27" s="13">
        <f t="shared" ref="J27:J29" si="7">G27*C27</f>
        <v>683.33</v>
      </c>
    </row>
    <row r="28" spans="1:10" x14ac:dyDescent="0.25">
      <c r="A28" s="15">
        <v>3</v>
      </c>
      <c r="B28" s="21" t="s">
        <v>28</v>
      </c>
      <c r="C28" s="20">
        <v>1</v>
      </c>
      <c r="D28" s="22">
        <v>1020</v>
      </c>
      <c r="E28" s="22">
        <v>1560</v>
      </c>
      <c r="F28" s="22">
        <v>1700</v>
      </c>
      <c r="G28" s="2">
        <f t="shared" si="4"/>
        <v>1426.67</v>
      </c>
      <c r="H28" s="2">
        <f t="shared" si="5"/>
        <v>359.07288027641408</v>
      </c>
      <c r="I28" s="2">
        <f t="shared" si="6"/>
        <v>25.168601027316345</v>
      </c>
      <c r="J28" s="13">
        <f t="shared" si="7"/>
        <v>1426.67</v>
      </c>
    </row>
    <row r="29" spans="1:10" x14ac:dyDescent="0.25">
      <c r="A29" s="56">
        <v>4</v>
      </c>
      <c r="B29" s="16" t="s">
        <v>25</v>
      </c>
      <c r="C29" s="17">
        <v>3</v>
      </c>
      <c r="D29" s="14">
        <v>890</v>
      </c>
      <c r="E29" s="14">
        <v>1250</v>
      </c>
      <c r="F29" s="18">
        <v>1200</v>
      </c>
      <c r="G29" s="2">
        <f t="shared" si="4"/>
        <v>1113.33</v>
      </c>
      <c r="H29" s="2">
        <f t="shared" si="5"/>
        <v>195.02136639353137</v>
      </c>
      <c r="I29" s="2">
        <f t="shared" si="6"/>
        <v>17.516941642956841</v>
      </c>
      <c r="J29" s="13">
        <f t="shared" si="7"/>
        <v>3339.99</v>
      </c>
    </row>
    <row r="30" spans="1:10" s="11" customFormat="1" ht="15.75" thickBot="1" x14ac:dyDescent="0.3">
      <c r="A30" s="12"/>
      <c r="B30" s="24" t="s">
        <v>12</v>
      </c>
      <c r="C30" s="25"/>
      <c r="D30" s="25"/>
      <c r="E30" s="25"/>
      <c r="F30" s="25"/>
      <c r="G30" s="25"/>
      <c r="H30" s="25"/>
      <c r="I30" s="25"/>
      <c r="J30" s="23">
        <f>SUM(J26:J29)</f>
        <v>6809.99</v>
      </c>
    </row>
  </sheetData>
  <mergeCells count="19">
    <mergeCell ref="A24:A25"/>
    <mergeCell ref="A23:J23"/>
    <mergeCell ref="H24:H25"/>
    <mergeCell ref="I24:I25"/>
    <mergeCell ref="J24:J25"/>
    <mergeCell ref="C3:J3"/>
    <mergeCell ref="C6:J6"/>
    <mergeCell ref="C7:J7"/>
    <mergeCell ref="B8:J8"/>
    <mergeCell ref="B24:B25"/>
    <mergeCell ref="C24:C25"/>
    <mergeCell ref="D24:D25"/>
    <mergeCell ref="E24:E25"/>
    <mergeCell ref="F24:F25"/>
    <mergeCell ref="G24:G25"/>
    <mergeCell ref="B3:B5"/>
    <mergeCell ref="C4:J4"/>
    <mergeCell ref="C5:J5"/>
    <mergeCell ref="B30:I30"/>
  </mergeCells>
  <pageMargins left="0.31496062992125984" right="0.31496062992125984" top="0.35433070866141736" bottom="0.35433070866141736" header="0.31496062992125984" footer="0.31496062992125984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2026-04-27T10:58:13Z</dcterms:modified>
</cp:coreProperties>
</file>