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МЕБЕЛЬ ДЛЯ СОВХОЗНОЙ\Мебель для БАС\Для 204 методическая аудитория АУЦ\"/>
    </mc:Choice>
  </mc:AlternateContent>
  <xr:revisionPtr revIDLastSave="0" documentId="13_ncr:1_{689C17EB-2365-4FDF-97E9-C124FF14EBF4}" xr6:coauthVersionLast="47" xr6:coauthVersionMax="47" xr10:uidLastSave="{00000000-0000-0000-0000-000000000000}"/>
  <bookViews>
    <workbookView xWindow="-36480" yWindow="600" windowWidth="32850" windowHeight="2100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2" l="1"/>
  <c r="K11" i="2" s="1"/>
  <c r="H12" i="2"/>
  <c r="K12" i="2" s="1"/>
  <c r="H13" i="2"/>
  <c r="K13" i="2" s="1"/>
  <c r="H14" i="2"/>
  <c r="K14" i="2" s="1"/>
  <c r="H15" i="2"/>
  <c r="K15" i="2" s="1"/>
  <c r="H16" i="2"/>
  <c r="K16" i="2" s="1"/>
  <c r="I16" i="2"/>
  <c r="I13" i="2"/>
  <c r="I15" i="2"/>
  <c r="I14" i="2"/>
  <c r="I12" i="2"/>
  <c r="I11" i="2"/>
  <c r="K17" i="2" l="1"/>
  <c r="J16" i="2"/>
  <c r="J15" i="2"/>
  <c r="J14" i="2"/>
  <c r="J12" i="2"/>
  <c r="J11" i="2"/>
  <c r="J13" i="2"/>
</calcChain>
</file>

<file path=xl/sharedStrings.xml><?xml version="1.0" encoding="utf-8"?>
<sst xmlns="http://schemas.openxmlformats.org/spreadsheetml/2006/main" count="47" uniqueCount="36">
  <si>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</si>
  <si>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</si>
  <si>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</si>
  <si>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</si>
  <si>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</si>
  <si>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</si>
  <si>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</si>
  <si>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</si>
  <si>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</si>
  <si>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</si>
  <si>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</si>
  <si>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</si>
  <si>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</si>
  <si>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</si>
  <si>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</si>
  <si>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</si>
  <si>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</si>
  <si>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</si>
  <si>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</si>
  <si>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Коммерческие предложения</t>
  </si>
  <si>
    <t>3</t>
  </si>
  <si>
    <t>4</t>
  </si>
  <si>
    <t>5</t>
  </si>
  <si>
    <t>Передняя панель Kobor металлическая</t>
  </si>
  <si>
    <t>Подставка под системный блок Kobor</t>
  </si>
  <si>
    <t>Тумба подвесная на 2 ящика Kobor</t>
  </si>
  <si>
    <t>Стол офисный Kobor тип 1</t>
  </si>
  <si>
    <t>Стол офисный Kobor тип 2</t>
  </si>
  <si>
    <t>Стеллаж Kobor открытый</t>
  </si>
  <si>
    <t>15</t>
  </si>
  <si>
    <t>16</t>
  </si>
  <si>
    <t>на поставку мебели для методической аудитории авиационного учебного центра</t>
  </si>
  <si>
    <t>Источник № 1 КП вх. № 927/1/26 от 26.08.2026</t>
  </si>
  <si>
    <t>Источник № 2 КП вх. № 927/2/26  от 26.08.2026</t>
  </si>
  <si>
    <t xml:space="preserve">Источник № 3 КП вх. № 927/3/26  от 26.08.2026  </t>
  </si>
  <si>
    <t>Начальная (максимальная) цена контракта составляет 565 404 (Пятьсот шестьдесят пять тысяч четыреста четыре) рубля 33 копейки.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</si>
</sst>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9</xdr:row>
      <xdr:rowOff>229081</xdr:rowOff>
    </xdr:from>
    <xdr:to>
      <xdr:col>8</xdr:col>
      <xdr:colOff>1273407</xdr:colOff>
      <xdr:row>9</xdr:row>
      <xdr:rowOff>708179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9</xdr:row>
      <xdr:rowOff>217727</xdr:rowOff>
    </xdr:from>
    <xdr:to>
      <xdr:col>9</xdr:col>
      <xdr:colOff>1215737</xdr:colOff>
      <xdr:row>9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2039008</xdr:colOff>
      <xdr:row>8</xdr:row>
      <xdr:rowOff>855938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="115" zoomScaleNormal="115" workbookViewId="0">
      <selection activeCell="H12" sqref="H12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6.88671875" customWidth="1"/>
    <col min="8" max="8" width="18" customWidth="1"/>
    <col min="9" max="9" width="20" customWidth="1"/>
    <col min="10" max="10" width="20.33203125" customWidth="1"/>
    <col min="11" max="11" width="36.5546875" customWidth="1"/>
    <col min="12" max="12" width="14.6640625" customWidth="1"/>
    <col min="13" max="13" width="12.88671875" customWidth="1"/>
    <col min="14" max="14" width="14.5546875" customWidth="1"/>
  </cols>
  <sheetData>
    <row r="1" spans="1:14" ht="21.75" customHeight="1" x14ac:dyDescent="0.25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4" ht="24" customHeight="1" x14ac:dyDescent="0.25">
      <c r="A2" s="52" t="s">
        <v>31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4" ht="6" customHeight="1" x14ac:dyDescent="0.3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70.95" customHeight="1" x14ac:dyDescent="0.25">
      <c r="A4" s="54" t="s">
        <v>12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4" ht="9" customHeight="1" x14ac:dyDescent="0.25"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4" ht="48" customHeight="1" x14ac:dyDescent="0.25">
      <c r="A6" s="55" t="s">
        <v>18</v>
      </c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4" ht="16.5" customHeight="1" thickBot="1" x14ac:dyDescent="0.35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5">
      <c r="A8" s="50" t="s">
        <v>0</v>
      </c>
      <c r="B8" s="48" t="s">
        <v>16</v>
      </c>
      <c r="C8" s="48" t="s">
        <v>4</v>
      </c>
      <c r="D8" s="48" t="s">
        <v>9</v>
      </c>
      <c r="E8" s="61" t="s">
        <v>19</v>
      </c>
      <c r="F8" s="62"/>
      <c r="G8" s="62"/>
      <c r="H8" s="57" t="s">
        <v>5</v>
      </c>
      <c r="I8" s="57" t="s">
        <v>1</v>
      </c>
      <c r="J8" s="57" t="s">
        <v>3</v>
      </c>
      <c r="K8" s="22" t="s">
        <v>14</v>
      </c>
    </row>
    <row r="9" spans="1:14" ht="113.25" customHeight="1" x14ac:dyDescent="0.25">
      <c r="A9" s="51"/>
      <c r="B9" s="49"/>
      <c r="C9" s="49"/>
      <c r="D9" s="49"/>
      <c r="E9" s="38" t="s">
        <v>32</v>
      </c>
      <c r="F9" s="38" t="s">
        <v>33</v>
      </c>
      <c r="G9" s="38" t="s">
        <v>34</v>
      </c>
      <c r="H9" s="58"/>
      <c r="I9" s="58"/>
      <c r="J9" s="58"/>
      <c r="K9" s="59" t="s">
        <v>15</v>
      </c>
    </row>
    <row r="10" spans="1:14" ht="74.400000000000006" customHeight="1" x14ac:dyDescent="0.25">
      <c r="A10" s="51"/>
      <c r="B10" s="49"/>
      <c r="C10" s="49"/>
      <c r="D10" s="49"/>
      <c r="E10" s="23" t="s">
        <v>10</v>
      </c>
      <c r="F10" s="23" t="s">
        <v>10</v>
      </c>
      <c r="G10" s="23" t="s">
        <v>10</v>
      </c>
      <c r="H10" s="58"/>
      <c r="I10" s="58"/>
      <c r="J10" s="58"/>
      <c r="K10" s="60"/>
      <c r="M10" s="9"/>
      <c r="N10" s="9"/>
    </row>
    <row r="11" spans="1:14" ht="37.5" customHeight="1" x14ac:dyDescent="0.25">
      <c r="A11" s="24" t="s">
        <v>7</v>
      </c>
      <c r="B11" s="24" t="s">
        <v>26</v>
      </c>
      <c r="C11" s="18" t="s">
        <v>13</v>
      </c>
      <c r="D11" s="18" t="s">
        <v>29</v>
      </c>
      <c r="E11" s="21">
        <v>20418</v>
      </c>
      <c r="F11" s="21">
        <v>20622.18</v>
      </c>
      <c r="G11" s="21">
        <v>21847.26</v>
      </c>
      <c r="H11" s="21">
        <f>ROUND(AVERAGE(E11:G11),2)</f>
        <v>20962.48</v>
      </c>
      <c r="I11" s="21">
        <f t="shared" ref="I11:I14" si="0">STDEV(E11,F11,G11)</f>
        <v>773.01300403033224</v>
      </c>
      <c r="J11" s="21">
        <f t="shared" ref="J11:J14" si="1">I11/H11*100</f>
        <v>3.6876028219482251</v>
      </c>
      <c r="K11" s="21">
        <f>PRODUCT(D11*H11)</f>
        <v>314437.2</v>
      </c>
      <c r="M11" s="9"/>
      <c r="N11" s="9"/>
    </row>
    <row r="12" spans="1:14" ht="35.25" customHeight="1" x14ac:dyDescent="0.25">
      <c r="A12" s="24" t="s">
        <v>17</v>
      </c>
      <c r="B12" s="24" t="s">
        <v>27</v>
      </c>
      <c r="C12" s="24" t="s">
        <v>13</v>
      </c>
      <c r="D12" s="18" t="s">
        <v>7</v>
      </c>
      <c r="E12" s="21">
        <v>26807</v>
      </c>
      <c r="F12" s="21">
        <v>27611.21</v>
      </c>
      <c r="G12" s="21">
        <v>28951.56</v>
      </c>
      <c r="H12" s="21">
        <f>ROUND(AVERAGE(E12:G12),2)</f>
        <v>27789.919999999998</v>
      </c>
      <c r="I12" s="21">
        <f t="shared" si="0"/>
        <v>1083.3920066316416</v>
      </c>
      <c r="J12" s="21">
        <f t="shared" si="1"/>
        <v>3.8985071084466658</v>
      </c>
      <c r="K12" s="21">
        <f>PRODUCT(D12*H12)</f>
        <v>27789.919999999998</v>
      </c>
      <c r="M12" s="9"/>
      <c r="N12" s="9"/>
    </row>
    <row r="13" spans="1:14" ht="42" customHeight="1" x14ac:dyDescent="0.25">
      <c r="A13" s="24" t="s">
        <v>20</v>
      </c>
      <c r="B13" s="24" t="s">
        <v>24</v>
      </c>
      <c r="C13" s="18" t="s">
        <v>13</v>
      </c>
      <c r="D13" s="18" t="s">
        <v>30</v>
      </c>
      <c r="E13" s="21">
        <v>4749</v>
      </c>
      <c r="F13" s="21">
        <v>4986.45</v>
      </c>
      <c r="G13" s="21">
        <v>5176.41</v>
      </c>
      <c r="H13" s="21">
        <f>ROUND(AVERAGE(E13:G13),2)</f>
        <v>4970.62</v>
      </c>
      <c r="I13" s="21">
        <f>STDEV(E13,F13,G13)</f>
        <v>214.14427076155917</v>
      </c>
      <c r="J13" s="21">
        <f t="shared" si="1"/>
        <v>4.3082004007862027</v>
      </c>
      <c r="K13" s="21">
        <f>PRODUCT(D13*H13)</f>
        <v>79529.919999999998</v>
      </c>
      <c r="M13" s="9"/>
      <c r="N13" s="9"/>
    </row>
    <row r="14" spans="1:14" ht="43.5" customHeight="1" x14ac:dyDescent="0.25">
      <c r="A14" s="24" t="s">
        <v>21</v>
      </c>
      <c r="B14" s="24" t="s">
        <v>25</v>
      </c>
      <c r="C14" s="24" t="s">
        <v>13</v>
      </c>
      <c r="D14" s="18" t="s">
        <v>7</v>
      </c>
      <c r="E14" s="21">
        <v>19755</v>
      </c>
      <c r="F14" s="21">
        <v>19952.55</v>
      </c>
      <c r="G14" s="21">
        <v>21137.85</v>
      </c>
      <c r="H14" s="21">
        <f>ROUND(AVERAGE(E14:G14),2)</f>
        <v>20281.8</v>
      </c>
      <c r="I14" s="21">
        <f t="shared" si="0"/>
        <v>747.9122291418953</v>
      </c>
      <c r="J14" s="21">
        <f t="shared" si="1"/>
        <v>3.6876028219482264</v>
      </c>
      <c r="K14" s="21">
        <f>PRODUCT(D14*H14)</f>
        <v>20281.8</v>
      </c>
      <c r="M14" s="9"/>
      <c r="N14" s="9"/>
    </row>
    <row r="15" spans="1:14" ht="42" customHeight="1" x14ac:dyDescent="0.25">
      <c r="A15" s="24" t="s">
        <v>22</v>
      </c>
      <c r="B15" s="24" t="s">
        <v>23</v>
      </c>
      <c r="C15" s="18" t="s">
        <v>13</v>
      </c>
      <c r="D15" s="18" t="s">
        <v>7</v>
      </c>
      <c r="E15" s="21">
        <v>7442</v>
      </c>
      <c r="F15" s="21">
        <v>7590.84</v>
      </c>
      <c r="G15" s="21">
        <v>8037.36</v>
      </c>
      <c r="H15" s="21">
        <f>ROUND(AVERAGE(E15:G15),2)</f>
        <v>7690.07</v>
      </c>
      <c r="I15" s="21">
        <f>STDEV(E15,F15,G15)</f>
        <v>309.835167360539</v>
      </c>
      <c r="J15" s="21">
        <f>I15/H15*100</f>
        <v>4.029029220287188</v>
      </c>
      <c r="K15" s="21">
        <f>PRODUCT(D15*H15)</f>
        <v>7690.07</v>
      </c>
      <c r="M15" s="9"/>
      <c r="N15" s="9"/>
    </row>
    <row r="16" spans="1:14" ht="42.75" customHeight="1" x14ac:dyDescent="0.25">
      <c r="A16" s="24">
        <v>6</v>
      </c>
      <c r="B16" s="24" t="s">
        <v>28</v>
      </c>
      <c r="C16" s="18" t="s">
        <v>13</v>
      </c>
      <c r="D16" s="18" t="s">
        <v>17</v>
      </c>
      <c r="E16" s="21">
        <v>55792</v>
      </c>
      <c r="F16" s="21">
        <v>58581.599999999999</v>
      </c>
      <c r="G16" s="21">
        <v>59139.519999999997</v>
      </c>
      <c r="H16" s="21">
        <f>ROUND(AVERAGE(E16:G16),2)</f>
        <v>57837.71</v>
      </c>
      <c r="I16" s="21">
        <f>STDEV(E16,F16,G16)</f>
        <v>1793.461877524395</v>
      </c>
      <c r="J16" s="21">
        <f>I16/H16*100</f>
        <v>3.1008521560144673</v>
      </c>
      <c r="K16" s="21">
        <f>PRODUCT(D16*H16)</f>
        <v>115675.42</v>
      </c>
      <c r="M16" s="9"/>
      <c r="N16" s="9"/>
    </row>
    <row r="17" spans="1:14" s="7" customFormat="1" ht="24" customHeight="1" x14ac:dyDescent="0.25">
      <c r="A17" s="18"/>
      <c r="B17" s="19" t="s">
        <v>2</v>
      </c>
      <c r="C17" s="19"/>
      <c r="D17" s="20"/>
      <c r="E17" s="35"/>
      <c r="F17" s="21"/>
      <c r="G17" s="21"/>
      <c r="H17" s="21"/>
      <c r="I17" s="21"/>
      <c r="J17" s="21"/>
      <c r="K17" s="35">
        <f>SUM(K11:K16)</f>
        <v>565404.32999999996</v>
      </c>
      <c r="M17" s="10"/>
      <c r="N17" s="10"/>
    </row>
    <row r="18" spans="1:14" ht="24.75" customHeight="1" x14ac:dyDescent="0.3">
      <c r="A18" s="40" t="s">
        <v>35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4" ht="34.5" customHeight="1" x14ac:dyDescent="0.3">
      <c r="A19" s="42" t="s">
        <v>8</v>
      </c>
      <c r="B19" s="42"/>
      <c r="C19" s="42"/>
      <c r="D19" s="42"/>
      <c r="E19" s="17"/>
      <c r="F19" s="42" t="s">
        <v>6</v>
      </c>
      <c r="G19" s="42"/>
      <c r="H19" s="42"/>
      <c r="I19" s="34"/>
      <c r="J19" s="34"/>
      <c r="K19" s="36"/>
    </row>
    <row r="20" spans="1:14" ht="21.75" customHeight="1" x14ac:dyDescent="0.3">
      <c r="C20" s="37"/>
      <c r="D20" s="37"/>
      <c r="E20" s="37"/>
      <c r="F20" s="39">
        <v>46260</v>
      </c>
      <c r="G20" s="37"/>
      <c r="H20" s="37"/>
      <c r="I20" s="3"/>
      <c r="J20" s="45"/>
      <c r="K20" s="43"/>
    </row>
    <row r="21" spans="1:14" ht="12.75" customHeight="1" x14ac:dyDescent="0.25">
      <c r="B21" s="46"/>
      <c r="C21" s="46"/>
      <c r="D21" s="46"/>
      <c r="E21" s="46"/>
      <c r="F21" s="46"/>
      <c r="G21" s="46"/>
      <c r="H21" s="46"/>
      <c r="I21" s="3"/>
      <c r="J21" s="47"/>
      <c r="K21" s="44"/>
    </row>
    <row r="22" spans="1:14" x14ac:dyDescent="0.25">
      <c r="A22" s="32"/>
      <c r="B22" s="25"/>
      <c r="C22" s="25"/>
      <c r="D22" s="26"/>
      <c r="E22" s="26"/>
      <c r="F22" s="26"/>
      <c r="G22" s="26"/>
      <c r="H22" s="26"/>
      <c r="I22" s="27"/>
      <c r="J22" s="27"/>
    </row>
    <row r="23" spans="1:14" ht="12.75" customHeight="1" x14ac:dyDescent="0.25">
      <c r="A23" s="32"/>
      <c r="B23" s="26"/>
      <c r="C23" s="26"/>
      <c r="D23" s="26"/>
      <c r="E23" s="26"/>
      <c r="F23" s="26"/>
      <c r="G23" s="26"/>
      <c r="H23" s="26"/>
      <c r="I23" s="27"/>
      <c r="J23" s="30"/>
      <c r="K23" s="28"/>
    </row>
    <row r="24" spans="1:14" ht="12.75" customHeight="1" x14ac:dyDescent="0.25">
      <c r="A24" s="33"/>
      <c r="B24" s="31"/>
      <c r="C24" s="31"/>
      <c r="D24" s="31"/>
      <c r="E24" s="31"/>
      <c r="F24" s="31"/>
      <c r="G24" s="31"/>
      <c r="H24" s="31"/>
      <c r="I24" s="27"/>
      <c r="J24" s="30"/>
      <c r="K24" s="29"/>
    </row>
    <row r="25" spans="1:14" x14ac:dyDescent="0.25">
      <c r="B25" s="8"/>
      <c r="C25" s="8"/>
      <c r="D25" s="3"/>
      <c r="E25" s="3"/>
      <c r="F25" s="3"/>
      <c r="G25" s="3"/>
      <c r="H25" s="3"/>
      <c r="I25" s="3"/>
      <c r="J25" s="3"/>
    </row>
    <row r="26" spans="1:14" x14ac:dyDescent="0.25">
      <c r="B26" s="8"/>
      <c r="C26" s="8"/>
      <c r="D26" s="3"/>
      <c r="E26" s="3"/>
      <c r="F26" s="3"/>
      <c r="G26" s="3"/>
      <c r="H26" s="3"/>
      <c r="I26" s="3"/>
      <c r="J26" s="45"/>
      <c r="K26" s="43"/>
    </row>
    <row r="27" spans="1:14" x14ac:dyDescent="0.25">
      <c r="J27" s="45"/>
      <c r="K27" s="44"/>
    </row>
    <row r="30" spans="1:14" x14ac:dyDescent="0.25">
      <c r="K30" s="43"/>
    </row>
    <row r="31" spans="1:14" x14ac:dyDescent="0.25">
      <c r="K31" s="44"/>
    </row>
    <row r="35" spans="2:6" ht="15.6" x14ac:dyDescent="0.3">
      <c r="B35" s="6"/>
      <c r="C35" s="6"/>
      <c r="D35" s="1"/>
      <c r="E35" s="4"/>
      <c r="F35" s="5"/>
    </row>
  </sheetData>
  <autoFilter ref="B8:K17" xr:uid="{00000000-0009-0000-0000-000000000000}">
    <filterColumn colId="3" showButton="0"/>
    <filterColumn colId="4" showButton="0"/>
  </autoFilter>
  <dataConsolidate/>
  <mergeCells count="23"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  <mergeCell ref="A18:K18"/>
    <mergeCell ref="F19:H19"/>
    <mergeCell ref="K30:K31"/>
    <mergeCell ref="K26:K27"/>
    <mergeCell ref="J26:J27"/>
    <mergeCell ref="K20:K21"/>
    <mergeCell ref="B21:H21"/>
    <mergeCell ref="J20:J21"/>
    <mergeCell ref="A19:D19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2026-08-27T12:51:27Z</dcterms:modified>
</cp:coreProperties>
</file>