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77A1D82-5F43-41F7-834C-55576BBC80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1" l="1"/>
  <c r="Q7" i="1" s="1"/>
  <c r="R7" i="1" s="1"/>
  <c r="N7" i="1"/>
  <c r="M7" i="1"/>
  <c r="J7" i="1"/>
  <c r="K7" i="1" s="1"/>
  <c r="P6" i="1"/>
  <c r="Q6" i="1" s="1"/>
  <c r="R6" i="1" s="1"/>
  <c r="N6" i="1"/>
  <c r="O6" i="1" s="1"/>
  <c r="M6" i="1"/>
  <c r="J6" i="1"/>
  <c r="K6" i="1" s="1"/>
  <c r="P5" i="1"/>
  <c r="Q5" i="1" s="1"/>
  <c r="R5" i="1" s="1"/>
  <c r="N5" i="1"/>
  <c r="M5" i="1"/>
  <c r="J5" i="1"/>
  <c r="K5" i="1" s="1"/>
  <c r="N9" i="1"/>
  <c r="P8" i="1"/>
  <c r="Q8" i="1" s="1"/>
  <c r="R8" i="1" s="1"/>
  <c r="P9" i="1"/>
  <c r="Q9" i="1" s="1"/>
  <c r="R9" i="1" s="1"/>
  <c r="R10" i="1" l="1"/>
  <c r="O5" i="1"/>
  <c r="O7" i="1"/>
  <c r="M8" i="1"/>
  <c r="N8" i="1"/>
  <c r="M9" i="1"/>
  <c r="O9" i="1" s="1"/>
  <c r="J9" i="1"/>
  <c r="K9" i="1" s="1"/>
  <c r="J8" i="1"/>
  <c r="K8" i="1" s="1"/>
  <c r="O8" i="1" l="1"/>
</calcChain>
</file>

<file path=xl/sharedStrings.xml><?xml version="1.0" encoding="utf-8"?>
<sst xmlns="http://schemas.openxmlformats.org/spreadsheetml/2006/main" count="48" uniqueCount="41">
  <si>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</si>
  <si>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</si>
  <si>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</si>
  <si>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</si>
  <si>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</si>
  <si>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</si>
  <si>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</si>
  <si>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</si>
  <si>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</si>
  <si>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</si>
  <si>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</si>
  <si>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</si>
  <si>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</si>
  <si>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</si>
  <si>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</si>
  <si>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</si>
  <si>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</si>
  <si>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</si>
  <si>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</si>
  <si>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</si>
  <si>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</si>
  <si>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</si>
  <si>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</si>
  <si>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</si>
  <si>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</si>
  <si>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</si>
  <si>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</si>
  <si>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</si>
  <si>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</si>
  <si>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</si>
  <si>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</si>
  <si>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</si>
  <si>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>28.23.13.120</t>
  </si>
  <si>
    <t>33.13.19.000</t>
  </si>
  <si>
    <t>Регистрация ККТ в офисе клиента</t>
  </si>
  <si>
    <t>услуга</t>
  </si>
  <si>
    <t>Денежный ящик</t>
  </si>
  <si>
    <t>Выезд специалиста для проведения работ в Электросталь</t>
  </si>
  <si>
    <t>ККТ  с накопителем на 15 мес 1.2</t>
  </si>
  <si>
    <t>ОФД  на 15 мес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</si>
  <si>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197000,00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</si>
</sst>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4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7" fillId="0" borderId="1">
      <alignment vertical="top" wrapText="1"/>
    </xf>
    <xf numFmtId="49" fontId="27" fillId="0" borderId="1">
      <alignment vertical="top" wrapText="1"/>
    </xf>
    <xf numFmtId="4" fontId="28" fillId="0" borderId="1">
      <alignment vertical="top" shrinkToFit="1"/>
    </xf>
    <xf numFmtId="4" fontId="28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4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29" fillId="24" borderId="1" xfId="53" applyNumberFormat="1" applyFont="1" applyFill="1" applyBorder="1" applyAlignment="1" applyProtection="1">
      <alignment horizontal="center" vertical="center" wrapText="1"/>
    </xf>
    <xf numFmtId="164" fontId="29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9" fillId="24" borderId="1" xfId="0" applyNumberFormat="1" applyFont="1" applyFill="1" applyBorder="1" applyAlignment="1">
      <alignment horizontal="center" vertical="center" wrapText="1"/>
    </xf>
    <xf numFmtId="2" fontId="31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2" fontId="33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12" xfId="0" applyFont="1" applyBorder="1" applyAlignment="1">
      <alignment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vertical="center" wrapText="1"/>
    </xf>
    <xf numFmtId="0" fontId="26" fillId="0" borderId="15" xfId="0" applyFont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12" sqref="A12:O12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8">
      <c r="A2" s="32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8" s="6" customFormat="1" ht="41.25" customHeight="1">
      <c r="A3" s="35" t="s">
        <v>6</v>
      </c>
      <c r="B3" s="35"/>
      <c r="C3" s="26"/>
      <c r="D3" s="35" t="s">
        <v>26</v>
      </c>
      <c r="E3" s="35" t="s">
        <v>10</v>
      </c>
      <c r="F3" s="35" t="s">
        <v>11</v>
      </c>
      <c r="G3" s="36" t="s">
        <v>20</v>
      </c>
      <c r="H3" s="36"/>
      <c r="I3" s="36"/>
      <c r="J3" s="36" t="s">
        <v>21</v>
      </c>
      <c r="K3" s="36" t="s">
        <v>22</v>
      </c>
      <c r="L3" s="38" t="s">
        <v>9</v>
      </c>
      <c r="M3" s="36" t="s">
        <v>23</v>
      </c>
      <c r="N3" s="36" t="s">
        <v>12</v>
      </c>
      <c r="O3" s="33" t="s">
        <v>13</v>
      </c>
      <c r="P3" s="33" t="s">
        <v>8</v>
      </c>
      <c r="Q3" s="33" t="s">
        <v>19</v>
      </c>
      <c r="R3" s="40" t="s">
        <v>14</v>
      </c>
    </row>
    <row r="4" spans="1:18" s="6" customFormat="1" thickBot="1">
      <c r="A4" s="35"/>
      <c r="B4" s="35"/>
      <c r="C4" s="26"/>
      <c r="D4" s="35"/>
      <c r="E4" s="35"/>
      <c r="F4" s="35"/>
      <c r="G4" s="8" t="s">
        <v>28</v>
      </c>
      <c r="H4" s="8" t="s">
        <v>29</v>
      </c>
      <c r="I4" s="8" t="s">
        <v>30</v>
      </c>
      <c r="J4" s="37"/>
      <c r="K4" s="37"/>
      <c r="L4" s="39"/>
      <c r="M4" s="37" t="s">
        <v>15</v>
      </c>
      <c r="N4" s="37" t="s">
        <v>16</v>
      </c>
      <c r="O4" s="34" t="s">
        <v>17</v>
      </c>
      <c r="P4" s="34" t="s">
        <v>8</v>
      </c>
      <c r="Q4" s="33"/>
      <c r="R4" s="41"/>
    </row>
    <row r="5" spans="1:18" s="6" customFormat="1" ht="30.75" thickBot="1">
      <c r="A5" s="30">
        <v>1</v>
      </c>
      <c r="B5" s="30"/>
      <c r="C5" s="30" t="s">
        <v>32</v>
      </c>
      <c r="D5" s="50" t="s">
        <v>38</v>
      </c>
      <c r="E5" s="51" t="s">
        <v>31</v>
      </c>
      <c r="F5" s="51">
        <v>4</v>
      </c>
      <c r="G5" s="21">
        <v>36650</v>
      </c>
      <c r="H5" s="21">
        <v>37100</v>
      </c>
      <c r="I5" s="21">
        <v>37500</v>
      </c>
      <c r="J5" s="13">
        <f t="shared" ref="J5:J7" si="0">MIN(G5:I5)</f>
        <v>36650</v>
      </c>
      <c r="K5" s="13">
        <f t="shared" ref="K5:K7" si="1">J5*(1+L5)</f>
        <v>38482.5</v>
      </c>
      <c r="L5" s="22">
        <v>0.05</v>
      </c>
      <c r="M5" s="29">
        <f t="shared" ref="M5:M7" si="2">AVERAGE(G5:I5)*(1+L5)</f>
        <v>38937.500000000007</v>
      </c>
      <c r="N5" s="29">
        <f t="shared" ref="N5:N7" si="3">STDEV(G5:I5)</f>
        <v>425.24502740576912</v>
      </c>
      <c r="O5" s="9">
        <f t="shared" ref="O5:O7" si="4">N5/M5</f>
        <v>1.0921220607531789E-2</v>
      </c>
      <c r="P5" s="10">
        <f t="shared" ref="P5:P7" si="5">MIN(G5,H5,I5)</f>
        <v>36650</v>
      </c>
      <c r="Q5" s="21">
        <f t="shared" ref="Q5:Q7" si="6">P5</f>
        <v>36650</v>
      </c>
      <c r="R5" s="21">
        <f t="shared" ref="R5:R7" si="7">Q5*F5</f>
        <v>146600</v>
      </c>
    </row>
    <row r="6" spans="1:18" s="6" customFormat="1" thickBot="1">
      <c r="A6" s="30">
        <v>2</v>
      </c>
      <c r="B6" s="30"/>
      <c r="C6" s="30" t="s">
        <v>32</v>
      </c>
      <c r="D6" s="52" t="s">
        <v>39</v>
      </c>
      <c r="E6" s="53" t="s">
        <v>31</v>
      </c>
      <c r="F6" s="53">
        <v>4</v>
      </c>
      <c r="G6" s="21">
        <v>4500</v>
      </c>
      <c r="H6" s="21">
        <v>4600</v>
      </c>
      <c r="I6" s="21">
        <v>4700</v>
      </c>
      <c r="J6" s="13">
        <f t="shared" si="0"/>
        <v>4500</v>
      </c>
      <c r="K6" s="13">
        <f t="shared" si="1"/>
        <v>4725</v>
      </c>
      <c r="L6" s="22">
        <v>0.05</v>
      </c>
      <c r="M6" s="29">
        <f t="shared" si="2"/>
        <v>4830</v>
      </c>
      <c r="N6" s="29">
        <f t="shared" si="3"/>
        <v>100</v>
      </c>
      <c r="O6" s="9">
        <f t="shared" si="4"/>
        <v>2.0703933747412008E-2</v>
      </c>
      <c r="P6" s="10">
        <f t="shared" si="5"/>
        <v>4500</v>
      </c>
      <c r="Q6" s="21">
        <f t="shared" si="6"/>
        <v>4500</v>
      </c>
      <c r="R6" s="21">
        <f t="shared" si="7"/>
        <v>18000</v>
      </c>
    </row>
    <row r="7" spans="1:18" s="6" customFormat="1" ht="30.75" thickBot="1">
      <c r="A7" s="30">
        <v>3</v>
      </c>
      <c r="B7" s="30"/>
      <c r="C7" s="30" t="s">
        <v>33</v>
      </c>
      <c r="D7" s="52" t="s">
        <v>34</v>
      </c>
      <c r="E7" s="53" t="s">
        <v>35</v>
      </c>
      <c r="F7" s="53">
        <v>4</v>
      </c>
      <c r="G7" s="21">
        <v>3000</v>
      </c>
      <c r="H7" s="21">
        <v>3200</v>
      </c>
      <c r="I7" s="21">
        <v>3150</v>
      </c>
      <c r="J7" s="13">
        <f t="shared" si="0"/>
        <v>3000</v>
      </c>
      <c r="K7" s="13">
        <f t="shared" si="1"/>
        <v>3150</v>
      </c>
      <c r="L7" s="22">
        <v>0.05</v>
      </c>
      <c r="M7" s="29">
        <f t="shared" si="2"/>
        <v>3272.5</v>
      </c>
      <c r="N7" s="29">
        <f t="shared" si="3"/>
        <v>104.08329997330664</v>
      </c>
      <c r="O7" s="9">
        <f t="shared" si="4"/>
        <v>3.1805439258458863E-2</v>
      </c>
      <c r="P7" s="10">
        <f t="shared" si="5"/>
        <v>3000</v>
      </c>
      <c r="Q7" s="21">
        <f t="shared" si="6"/>
        <v>3000</v>
      </c>
      <c r="R7" s="21">
        <f t="shared" si="7"/>
        <v>12000</v>
      </c>
    </row>
    <row r="8" spans="1:18" s="23" customFormat="1" thickBot="1">
      <c r="A8" s="30">
        <v>4</v>
      </c>
      <c r="B8" s="25"/>
      <c r="C8" s="30" t="s">
        <v>32</v>
      </c>
      <c r="D8" s="52" t="s">
        <v>36</v>
      </c>
      <c r="E8" s="53" t="s">
        <v>31</v>
      </c>
      <c r="F8" s="53">
        <v>4</v>
      </c>
      <c r="G8" s="21">
        <v>4100</v>
      </c>
      <c r="H8" s="21">
        <v>4300</v>
      </c>
      <c r="I8" s="21">
        <v>4200</v>
      </c>
      <c r="J8" s="13">
        <f t="shared" ref="J8:J9" si="8">MIN(G8:I8)</f>
        <v>4100</v>
      </c>
      <c r="K8" s="13">
        <f t="shared" ref="K8:K9" si="9">J8*(1+L8)</f>
        <v>4305</v>
      </c>
      <c r="L8" s="22">
        <v>0.05</v>
      </c>
      <c r="M8" s="24">
        <f t="shared" ref="M8:M9" si="10">AVERAGE(G8:I8)*(1+L8)</f>
        <v>4410</v>
      </c>
      <c r="N8" s="24">
        <f t="shared" ref="N8:N9" si="11">STDEV(G8:I8)</f>
        <v>100</v>
      </c>
      <c r="O8" s="9">
        <f t="shared" ref="O8:O9" si="12">N8/M8</f>
        <v>2.2675736961451247E-2</v>
      </c>
      <c r="P8" s="10">
        <f t="shared" ref="P8:P9" si="13">MIN(G8,H8,I8)</f>
        <v>4100</v>
      </c>
      <c r="Q8" s="21">
        <f>P8</f>
        <v>4100</v>
      </c>
      <c r="R8" s="21">
        <f>Q8*F8</f>
        <v>16400</v>
      </c>
    </row>
    <row r="9" spans="1:18" s="23" customFormat="1" ht="45.75" thickBot="1">
      <c r="A9" s="30">
        <v>5</v>
      </c>
      <c r="B9" s="25"/>
      <c r="C9" s="30" t="s">
        <v>33</v>
      </c>
      <c r="D9" s="52" t="s">
        <v>37</v>
      </c>
      <c r="E9" s="53" t="s">
        <v>35</v>
      </c>
      <c r="F9" s="53">
        <v>1</v>
      </c>
      <c r="G9" s="21">
        <v>4000</v>
      </c>
      <c r="H9" s="21">
        <v>4200</v>
      </c>
      <c r="I9" s="21">
        <v>4100</v>
      </c>
      <c r="J9" s="13">
        <f t="shared" si="8"/>
        <v>4000</v>
      </c>
      <c r="K9" s="13">
        <f t="shared" si="9"/>
        <v>4200</v>
      </c>
      <c r="L9" s="22">
        <v>0.05</v>
      </c>
      <c r="M9" s="24">
        <f t="shared" si="10"/>
        <v>4305</v>
      </c>
      <c r="N9" s="24">
        <f t="shared" si="11"/>
        <v>100</v>
      </c>
      <c r="O9" s="9">
        <f t="shared" si="12"/>
        <v>2.3228803716608595E-2</v>
      </c>
      <c r="P9" s="10">
        <f t="shared" si="13"/>
        <v>4000</v>
      </c>
      <c r="Q9" s="21">
        <f t="shared" ref="Q9" si="14">P9</f>
        <v>4000</v>
      </c>
      <c r="R9" s="21">
        <f t="shared" ref="R9" si="15">Q9*F9</f>
        <v>4000</v>
      </c>
    </row>
    <row r="10" spans="1:18" s="6" customFormat="1" ht="15">
      <c r="A10" s="14"/>
      <c r="B10" s="14"/>
      <c r="C10" s="14"/>
      <c r="D10" s="14"/>
      <c r="E10" s="14"/>
      <c r="F10" s="15" t="s">
        <v>18</v>
      </c>
      <c r="G10" s="18"/>
      <c r="H10" s="18"/>
      <c r="I10" s="18"/>
      <c r="J10" s="19"/>
      <c r="K10" s="19"/>
      <c r="L10" s="17"/>
      <c r="M10" s="16"/>
      <c r="N10" s="42" t="s">
        <v>24</v>
      </c>
      <c r="O10" s="42"/>
      <c r="P10" s="42"/>
      <c r="Q10" s="42"/>
      <c r="R10" s="20">
        <f>SUM(R5:R9)</f>
        <v>197000</v>
      </c>
    </row>
    <row r="11" spans="1:18" ht="37.5" customHeight="1">
      <c r="A11" s="45" t="s">
        <v>40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11"/>
      <c r="Q11" s="11"/>
      <c r="R11" s="12"/>
    </row>
    <row r="12" spans="1:18" ht="82.5" customHeight="1">
      <c r="A12" s="44" t="s">
        <v>25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11"/>
      <c r="Q12" s="11"/>
    </row>
    <row r="13" spans="1:18" ht="48" customHeight="1">
      <c r="A13" s="46" t="s">
        <v>7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8" ht="31.5">
      <c r="D14" s="1" t="s">
        <v>2</v>
      </c>
      <c r="E14" s="4" t="s">
        <v>1</v>
      </c>
      <c r="F14" s="43" t="s">
        <v>3</v>
      </c>
      <c r="G14" s="43"/>
    </row>
    <row r="15" spans="1:18">
      <c r="E15" s="4" t="s">
        <v>4</v>
      </c>
      <c r="F15" s="43" t="s">
        <v>5</v>
      </c>
      <c r="G15" s="43"/>
    </row>
    <row r="16" spans="1:18">
      <c r="J16" s="1"/>
      <c r="K16" s="1"/>
      <c r="L16" s="1"/>
      <c r="M16" s="1"/>
    </row>
    <row r="18" spans="1:15">
      <c r="A18" s="49"/>
      <c r="B18" s="49"/>
      <c r="C18" s="28"/>
      <c r="D18" s="47"/>
      <c r="E18" s="47"/>
      <c r="F18" s="47"/>
    </row>
    <row r="19" spans="1:15">
      <c r="A19" s="2"/>
      <c r="B19" s="2"/>
      <c r="C19" s="2"/>
      <c r="D19" s="2"/>
      <c r="E19" s="5"/>
    </row>
    <row r="20" spans="1:15">
      <c r="A20" s="43"/>
      <c r="B20" s="43"/>
      <c r="C20" s="27"/>
      <c r="D20" s="48"/>
      <c r="E20" s="48"/>
      <c r="F20" s="48"/>
      <c r="G20" s="48"/>
    </row>
    <row r="21" spans="1:1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</sheetData>
  <sheetProtection selectLockedCells="1" selectUnlockedCells="1"/>
  <mergeCells count="28">
    <mergeCell ref="A20:B20"/>
    <mergeCell ref="A12:O12"/>
    <mergeCell ref="M3:M4"/>
    <mergeCell ref="N3:N4"/>
    <mergeCell ref="A21:O21"/>
    <mergeCell ref="A11:O11"/>
    <mergeCell ref="A13:O13"/>
    <mergeCell ref="D18:F18"/>
    <mergeCell ref="D20:G20"/>
    <mergeCell ref="F14:G14"/>
    <mergeCell ref="A18:B18"/>
    <mergeCell ref="E3:E4"/>
    <mergeCell ref="F3:F4"/>
    <mergeCell ref="G3:I3"/>
    <mergeCell ref="J3:J4"/>
    <mergeCell ref="Q3:Q4"/>
    <mergeCell ref="P3:P4"/>
    <mergeCell ref="R3:R4"/>
    <mergeCell ref="N10:Q10"/>
    <mergeCell ref="F15:G15"/>
    <mergeCell ref="A1:O1"/>
    <mergeCell ref="A2:O2"/>
    <mergeCell ref="O3:O4"/>
    <mergeCell ref="A3:A4"/>
    <mergeCell ref="B3:B4"/>
    <mergeCell ref="D3:D4"/>
    <mergeCell ref="K3:K4"/>
    <mergeCell ref="L3:L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2026-08-31T08:38:42Z</dcterms:modified>
</cp:coreProperties>
</file>