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Default Extension="gif" ContentType="image/gif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8800" windowHeight="12825" tabRatio="749"/>
  </bookViews>
  <sheets>
    <sheet name="НМЦК " sheetId="35" r:id="rId1"/>
  </sheets>
  <definedNames>
    <definedName name="_xlnm.Print_Area" localSheetId="0">'НМЦК '!$A$5:$N$26</definedName>
  </definedNames>
  <calcPr calcId="152511"/>
</workbook>
</file>

<file path=xl/calcChain.xml><?xml version="1.0" encoding="utf-8"?>
<calcChain xmlns="http://schemas.openxmlformats.org/spreadsheetml/2006/main">
  <c r="F9" i="35" l="1"/>
  <c r="H9" i="35"/>
  <c r="K9" i="35"/>
  <c r="L9" i="35" l="1"/>
  <c r="M9" i="35" s="1"/>
  <c r="N9" i="35"/>
  <c r="K8" i="35"/>
  <c r="H8" i="35"/>
  <c r="F8" i="35"/>
  <c r="L8" i="35" l="1"/>
  <c r="L10" i="35" s="1"/>
  <c r="N8" i="35"/>
  <c r="M8" i="35" l="1"/>
</calcChain>
</file>

<file path=xl/sharedStrings.xml><?xml version="1.0" encoding="utf-8"?>
<sst xmlns="http://schemas.openxmlformats.org/spreadsheetml/2006/main" count="26" uniqueCount="21">
  <si>
    <t>№ п/п</t>
  </si>
  <si>
    <t>Цена</t>
  </si>
  <si>
    <t>Сумма</t>
  </si>
  <si>
    <t>Средняя</t>
  </si>
  <si>
    <t>НМЦК</t>
  </si>
  <si>
    <t>Среднее квадратичное отклонение</t>
  </si>
  <si>
    <t>Кол-во</t>
  </si>
  <si>
    <t>Коэффициент вариации цен V (%) (не должен превышать 33%</t>
  </si>
  <si>
    <t xml:space="preserve">Расчетное значение НМЦК  определяется по формуле:
где:
НМЦКрын – НМЦК, определяемая методом сопоставимых рыночных цен (анализа рынка);
      – количество (объём) закупаемого товара (работы, услуги);
      – количество значений, используемых в расчёте;
      – номер источника ценовой информации;
      – цена единицы товара, работы, услуги, представленная в источнике с номером i,  скорректированная с учётом коэффициентов (индексов), применяемых для пересчета цен товаров, работ, услуг с учетом различий в характеристиках товаров, коммерческих и (или) финансовых условий поставок товаров, выполнения работ, оказания услуг. 
</t>
  </si>
  <si>
    <t>Наименование</t>
  </si>
  <si>
    <t xml:space="preserve"> Таблица № 1 «Информация о ценовых предложениях»</t>
  </si>
  <si>
    <t>Единица измерения</t>
  </si>
  <si>
    <t>чел</t>
  </si>
  <si>
    <r>
      <t>Ценовое предложение № 2                                                                                                                       №</t>
    </r>
    <r>
      <rPr>
        <b/>
        <sz val="11"/>
        <color rgb="FFFF0000"/>
        <rFont val="Times New Roman"/>
        <family val="1"/>
        <charset val="204"/>
      </rPr>
      <t xml:space="preserve"> </t>
    </r>
    <r>
      <rPr>
        <b/>
        <sz val="11"/>
        <color theme="1"/>
        <rFont val="Times New Roman"/>
        <family val="1"/>
        <charset val="204"/>
      </rPr>
      <t>2/2647-2026 от 08.04.2026</t>
    </r>
  </si>
  <si>
    <t>Ценовое предложение № 3                                                                                                                           № 2 /2673 от 09.04.2026</t>
  </si>
  <si>
    <t xml:space="preserve">Приложение № 2 Расчет начальной (максимальной) цены контракта на оказание образовательных услуг
</t>
  </si>
  <si>
    <t>Наименование закупки: Оказание образовательных услуг 
Код ОКПД2:  85.42.19.900
Используемый метод определения начальной (максимальной) цены контракта цены товара (работ, услуг): метод сопоставимых рыночных цен (анализа рынка). 
Метод сопоставимых рыночных цен (анализа рынка) заключается в определении начальной (максимальной) цены контракта на основании информации о рыночных ценах идентичных товаров (работ, услуг), планируемых к закупкам, или при их отсутствии однородных товаров (работ, услуг).  В соответствии Методическими рекомендациями по применению методов определения начальной (максимальной) цены контракта, цены контракта, заключаемого с единственным поставщиком (подрядчиком, исполнителем), утвержденные приказом Минэкономразвития РФ от 02.10.2013 № 567 метод сопоставимых рыночных цен (анализа рынка) является приоритетным для определения и обоснования НМЦК.
В соответствии с п. 3.7.1 Методических рекомендаций Заказчиком были направлены запросы о предоставлении ценовой информации поставщикам (подрядчикам, исполнителям), оказывающим необходимые услуги, информация о которых имеется в свободном доступе. 
Заказчиком были подготовлены и направлены по электронной почте запросы о предоставлении ценовой информации потенциальным поставщикам (подрядчикам, исполнителям).
В целях применения метода сопоставимых рыночных цен (анализа рынка) и получения ценовой информации проведено исследование рынка путем размещения запроса о предоставлении ценовой информации в единой информационной системе в сфере закупок товаров, работ, услуг для обеспечения государственных или муниципальных нужд, направления Государственным заказчиком поставщикам (подрядчикам, исполнителям), о предоставлении ценовой информации, обладающим опытом поставок соответствующих товаров, работ, услуг, информация о которых имеется в свободном доступе.                                                                                                                                                                                                                                                                                                               Письма-запросы были направлены 6 (шести) потенциальным исполнителям:                                                                                                                                                                                                                                                                                                                                                                                                                                                                                     
- запрос цен от 06.04.2026 исх. № 03-01-07/1798; - запрос цен в ЕИС №0138100002326000018 от 08.04.2026
                                                                                                                                                                                                                                                                                                                                                                                                                                                                                                                                                                                                                                                                                                                        В ответ на запросы цен, направленные поставщикам (подрядчикам, исполнителям), поступило три ценовых предложений, информация о которых содержится в Таблице № 1 «Информация о ценовых предложениях».</t>
  </si>
  <si>
    <t>«Безопасные методы и приемы выполнения работ при воздействии вредных и (или) опасных производственных факторов, источников опасности, идентифицированных в рамках специальной оценки условий труда и оценки профессиональных рисков», не менее 16 часов</t>
  </si>
  <si>
    <r>
      <t>Ценовое предложение № 1                                                   № 2/2631-2026 от 08.04.2026</t>
    </r>
    <r>
      <rPr>
        <b/>
        <sz val="11"/>
        <color rgb="FFFF0000"/>
        <rFont val="Times New Roman"/>
        <family val="1"/>
        <charset val="204"/>
      </rPr>
      <t xml:space="preserve">     </t>
    </r>
    <r>
      <rPr>
        <b/>
        <sz val="11"/>
        <color theme="1"/>
        <rFont val="Times New Roman"/>
        <family val="1"/>
        <charset val="204"/>
      </rPr>
      <t xml:space="preserve">                                                                 </t>
    </r>
  </si>
  <si>
    <t>Идентичность, однородность услуг: идентичны.
Сопоставимость с условиями закупки коммерческих и (или) финансовых условий оказания услуг: условия закупки сопоставимы.                                                                                                                                                                                                                                                                                                                                                                                                                                                                                                                                                                                                                                                                                                                                                                                                      Дата подготовки обоснования начальной (максимальной) цены государственного контракта: 17.06.2026 года</t>
  </si>
  <si>
    <t>«Общие вопросы охраны труда и функционирования системы управления охраной труда», программа «А», не менее 16 часов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</si>
</sst>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scheme val="minor"/>
    </font>
    <font>
      <sz val="12"/>
      <color indexed="8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2"/>
      <name val="Times New Roman"/>
      <family val="1"/>
      <charset val="204"/>
    </font>
    <font>
      <b/>
      <sz val="11"/>
      <color rgb="FFFF0000"/>
      <name val="Times New Roman"/>
      <family val="1"/>
      <charset val="204"/>
    </font>
  </fonts>
  <fills count="6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2">
    <xf numFmtId="0" fontId="0" fillId="0" borderId="0" xfId="0"/>
    <xf numFmtId="0" fontId="3" fillId="0" borderId="0" xfId="0" applyFont="1"/>
    <xf numFmtId="0" fontId="3" fillId="0" borderId="0" xfId="0" applyFont="1" applyAlignment="1">
      <alignment vertical="center"/>
    </xf>
    <xf numFmtId="0" fontId="4" fillId="0" borderId="0" xfId="0" applyFont="1"/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3" fillId="0" borderId="6" xfId="0" applyFont="1" applyBorder="1" applyAlignment="1">
      <alignment horizontal="center"/>
    </xf>
    <xf numFmtId="0" fontId="3" fillId="0" borderId="0" xfId="0" applyFont="1" applyBorder="1" applyAlignment="1">
      <alignment horizontal="center"/>
    </xf>
    <xf numFmtId="4" fontId="3" fillId="0" borderId="0" xfId="0" applyNumberFormat="1" applyFont="1"/>
    <xf numFmtId="4" fontId="3" fillId="0" borderId="1" xfId="0" applyNumberFormat="1" applyFont="1" applyBorder="1" applyAlignment="1">
      <alignment horizontal="right"/>
    </xf>
    <xf numFmtId="4" fontId="3" fillId="0" borderId="0" xfId="0" applyNumberFormat="1" applyFont="1" applyAlignment="1"/>
    <xf numFmtId="4" fontId="3" fillId="0" borderId="0" xfId="0" applyNumberFormat="1" applyFont="1" applyAlignment="1">
      <alignment horizontal="center"/>
    </xf>
    <xf numFmtId="2" fontId="1" fillId="0" borderId="0" xfId="0" applyNumberFormat="1" applyFont="1" applyBorder="1" applyAlignment="1">
      <alignment horizontal="center" vertical="center"/>
    </xf>
    <xf numFmtId="2" fontId="3" fillId="0" borderId="0" xfId="0" applyNumberFormat="1" applyFont="1" applyBorder="1" applyAlignment="1">
      <alignment horizontal="center" vertical="center"/>
    </xf>
    <xf numFmtId="4" fontId="3" fillId="4" borderId="1" xfId="0" applyNumberFormat="1" applyFont="1" applyFill="1" applyBorder="1" applyAlignment="1">
      <alignment horizontal="right" vertical="center"/>
    </xf>
    <xf numFmtId="0" fontId="3" fillId="0" borderId="5" xfId="0" applyFont="1" applyBorder="1" applyAlignment="1">
      <alignment horizontal="center"/>
    </xf>
    <xf numFmtId="0" fontId="4" fillId="0" borderId="1" xfId="0" applyFont="1" applyBorder="1" applyAlignment="1">
      <alignment wrapText="1"/>
    </xf>
    <xf numFmtId="0" fontId="3" fillId="0" borderId="1" xfId="0" applyFont="1" applyBorder="1" applyAlignment="1">
      <alignment horizontal="center" wrapText="1"/>
    </xf>
    <xf numFmtId="0" fontId="2" fillId="0" borderId="5" xfId="0" applyFont="1" applyBorder="1" applyAlignment="1">
      <alignment horizontal="center" wrapText="1"/>
    </xf>
    <xf numFmtId="4" fontId="3" fillId="5" borderId="1" xfId="0" applyNumberFormat="1" applyFont="1" applyFill="1" applyBorder="1" applyAlignment="1">
      <alignment horizontal="right"/>
    </xf>
    <xf numFmtId="2" fontId="1" fillId="5" borderId="1" xfId="0" applyNumberFormat="1" applyFont="1" applyFill="1" applyBorder="1" applyAlignment="1">
      <alignment horizontal="center"/>
    </xf>
    <xf numFmtId="2" fontId="3" fillId="5" borderId="1" xfId="0" applyNumberFormat="1" applyFont="1" applyFill="1" applyBorder="1" applyAlignment="1">
      <alignment horizontal="center"/>
    </xf>
    <xf numFmtId="0" fontId="3" fillId="0" borderId="0" xfId="0" applyFont="1" applyAlignment="1"/>
    <xf numFmtId="0" fontId="3" fillId="0" borderId="0" xfId="0" applyFont="1" applyAlignment="1">
      <alignment horizontal="left" vertical="top" wrapText="1"/>
    </xf>
    <xf numFmtId="0" fontId="2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5" fillId="3" borderId="5" xfId="0" applyFont="1" applyFill="1" applyBorder="1" applyAlignment="1">
      <alignment horizontal="center" vertical="center" wrapText="1"/>
    </xf>
    <xf numFmtId="0" fontId="5" fillId="3" borderId="4" xfId="0" applyFont="1" applyFill="1" applyBorder="1" applyAlignment="1">
      <alignment horizontal="center" vertical="center" wrapText="1"/>
    </xf>
    <xf numFmtId="2" fontId="2" fillId="2" borderId="2" xfId="0" applyNumberFormat="1" applyFont="1" applyFill="1" applyBorder="1" applyAlignment="1">
      <alignment horizontal="center" vertical="center" wrapText="1"/>
    </xf>
    <xf numFmtId="2" fontId="2" fillId="2" borderId="3" xfId="0" applyNumberFormat="1" applyFont="1" applyFill="1" applyBorder="1" applyAlignment="1">
      <alignment horizontal="center" vertical="center" wrapText="1"/>
    </xf>
    <xf numFmtId="0" fontId="3" fillId="0" borderId="0" xfId="0" applyFont="1" applyAlignment="1">
      <alignment horizontal="left" wrapText="1"/>
    </xf>
    <xf numFmtId="0" fontId="3" fillId="0" borderId="0" xfId="0" applyFont="1" applyAlignment="1">
      <alignment horizontal="left"/>
    </xf>
    <xf numFmtId="0" fontId="3" fillId="0" borderId="6" xfId="0" applyFont="1" applyBorder="1" applyAlignment="1">
      <alignment horizontal="left"/>
    </xf>
    <xf numFmtId="0" fontId="3" fillId="0" borderId="7" xfId="0" applyFont="1" applyBorder="1" applyAlignment="1">
      <alignment horizontal="right"/>
    </xf>
    <xf numFmtId="0" fontId="3" fillId="5" borderId="5" xfId="0" applyFont="1" applyFill="1" applyBorder="1" applyAlignment="1">
      <alignment horizontal="center" vertical="center"/>
    </xf>
    <xf numFmtId="0" fontId="3" fillId="5" borderId="7" xfId="0" applyFont="1" applyFill="1" applyBorder="1" applyAlignment="1">
      <alignment horizontal="center" vertical="center"/>
    </xf>
    <xf numFmtId="0" fontId="3" fillId="5" borderId="4" xfId="0" applyFont="1" applyFill="1" applyBorder="1" applyAlignment="1">
      <alignment horizontal="center" vertical="center"/>
    </xf>
    <xf numFmtId="0" fontId="6" fillId="0" borderId="0" xfId="0" applyFont="1" applyFill="1" applyAlignment="1">
      <alignment horizontal="left" wrapText="1"/>
    </xf>
    <xf numFmtId="0" fontId="6" fillId="0" borderId="0" xfId="0" applyFont="1" applyFill="1" applyAlignment="1">
      <alignment horizontal="left"/>
    </xf>
  </cellXfs>
  <cellStyles count="1">
    <cellStyle name="Обычный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http://www.1gl.ru/system/content/feature/image/2630985/" TargetMode="External"/><Relationship Id="rId3" Type="http://schemas.openxmlformats.org/officeDocument/2006/relationships/image" Target="../media/image3.gif"/><Relationship Id="rId7" Type="http://schemas.openxmlformats.org/officeDocument/2006/relationships/image" Target="../media/image5.gif"/><Relationship Id="rId2" Type="http://schemas.openxmlformats.org/officeDocument/2006/relationships/image" Target="../media/image2.wmf"/><Relationship Id="rId1" Type="http://schemas.openxmlformats.org/officeDocument/2006/relationships/image" Target="../media/image1.wmf"/><Relationship Id="rId6" Type="http://schemas.openxmlformats.org/officeDocument/2006/relationships/image" Target="http://www.1gl.ru/system/content/feature/image/591798/" TargetMode="External"/><Relationship Id="rId5" Type="http://schemas.openxmlformats.org/officeDocument/2006/relationships/image" Target="../media/image4.gif"/><Relationship Id="rId4" Type="http://schemas.openxmlformats.org/officeDocument/2006/relationships/image" Target="http://www.1gl.ru/system/content/feature/image/591812/" TargetMode="External"/><Relationship Id="rId9" Type="http://schemas.openxmlformats.org/officeDocument/2006/relationships/image" Target="../media/image6.w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239459</xdr:colOff>
      <xdr:row>6</xdr:row>
      <xdr:rowOff>390525</xdr:rowOff>
    </xdr:from>
    <xdr:to>
      <xdr:col>12</xdr:col>
      <xdr:colOff>1066801</xdr:colOff>
      <xdr:row>6</xdr:row>
      <xdr:rowOff>800100</xdr:rowOff>
    </xdr:to>
    <xdr:pic>
      <xdr:nvPicPr>
        <xdr:cNvPr id="2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698284" y="2638425"/>
          <a:ext cx="827342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66675</xdr:colOff>
      <xdr:row>17</xdr:row>
      <xdr:rowOff>190500</xdr:rowOff>
    </xdr:from>
    <xdr:to>
      <xdr:col>1</xdr:col>
      <xdr:colOff>219075</xdr:colOff>
      <xdr:row>19</xdr:row>
      <xdr:rowOff>19050</xdr:rowOff>
    </xdr:to>
    <xdr:pic>
      <xdr:nvPicPr>
        <xdr:cNvPr id="13" name="Рисунок 1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675" y="10506075"/>
          <a:ext cx="1524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95250</xdr:colOff>
      <xdr:row>17</xdr:row>
      <xdr:rowOff>28575</xdr:rowOff>
    </xdr:from>
    <xdr:to>
      <xdr:col>1</xdr:col>
      <xdr:colOff>180975</xdr:colOff>
      <xdr:row>17</xdr:row>
      <xdr:rowOff>190500</xdr:rowOff>
    </xdr:to>
    <xdr:pic>
      <xdr:nvPicPr>
        <xdr:cNvPr id="14" name="Рисунок 13" descr="http://www.1gl.ru/system/content/feature/image/591812/"/>
        <xdr:cNvPicPr>
          <a:picLocks noChangeAspect="1" noChangeArrowheads="1"/>
        </xdr:cNvPicPr>
      </xdr:nvPicPr>
      <xdr:blipFill>
        <a:blip xmlns:r="http://schemas.openxmlformats.org/officeDocument/2006/relationships" r:embed="rId3" r:link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034415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64294</xdr:colOff>
      <xdr:row>16</xdr:row>
      <xdr:rowOff>51197</xdr:rowOff>
    </xdr:from>
    <xdr:to>
      <xdr:col>1</xdr:col>
      <xdr:colOff>188119</xdr:colOff>
      <xdr:row>16</xdr:row>
      <xdr:rowOff>194072</xdr:rowOff>
    </xdr:to>
    <xdr:pic>
      <xdr:nvPicPr>
        <xdr:cNvPr id="15" name="Рисунок 14" descr="http://www.1gl.ru/system/content/feature/image/591798/"/>
        <xdr:cNvPicPr>
          <a:picLocks noChangeAspect="1" noChangeArrowheads="1"/>
        </xdr:cNvPicPr>
      </xdr:nvPicPr>
      <xdr:blipFill>
        <a:blip xmlns:r="http://schemas.openxmlformats.org/officeDocument/2006/relationships" r:embed="rId5" r:link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294" y="10166747"/>
          <a:ext cx="12382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67866</xdr:colOff>
      <xdr:row>15</xdr:row>
      <xdr:rowOff>51197</xdr:rowOff>
    </xdr:from>
    <xdr:to>
      <xdr:col>1</xdr:col>
      <xdr:colOff>191691</xdr:colOff>
      <xdr:row>15</xdr:row>
      <xdr:rowOff>196453</xdr:rowOff>
    </xdr:to>
    <xdr:pic>
      <xdr:nvPicPr>
        <xdr:cNvPr id="16" name="Рисунок 15" descr="http://www.1gl.ru/system/content/feature/image/2630985/"/>
        <xdr:cNvPicPr>
          <a:picLocks noChangeAspect="1" noChangeArrowheads="1"/>
        </xdr:cNvPicPr>
      </xdr:nvPicPr>
      <xdr:blipFill>
        <a:blip xmlns:r="http://schemas.openxmlformats.org/officeDocument/2006/relationships" r:embed="rId7" r:link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866" y="9966722"/>
          <a:ext cx="123825" cy="1452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10</xdr:row>
      <xdr:rowOff>158748</xdr:rowOff>
    </xdr:from>
    <xdr:to>
      <xdr:col>8</xdr:col>
      <xdr:colOff>291589</xdr:colOff>
      <xdr:row>13</xdr:row>
      <xdr:rowOff>126999</xdr:rowOff>
    </xdr:to>
    <xdr:pic>
      <xdr:nvPicPr>
        <xdr:cNvPr id="17" name="Рисунок 16"/>
        <xdr:cNvPicPr>
          <a:picLocks noChangeAspect="1" noChangeArrowheads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12606" y="9074148"/>
          <a:ext cx="4017983" cy="5683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23"/>
  <sheetViews>
    <sheetView tabSelected="1" topLeftCell="A4" zoomScale="90" zoomScaleNormal="90" zoomScaleSheetLayoutView="80" workbookViewId="0">
      <selection activeCell="B9" sqref="B9"/>
    </sheetView>
  </sheetViews>
  <sheetFormatPr defaultRowHeight="15.75" x14ac:dyDescent="0.25"/>
  <cols>
    <col min="1" max="1" width="9.42578125" style="1" customWidth="1"/>
    <col min="2" max="2" width="51.85546875" style="3" customWidth="1"/>
    <col min="3" max="3" width="15.140625" style="1" customWidth="1"/>
    <col min="4" max="4" width="10.28515625" style="1" customWidth="1"/>
    <col min="5" max="5" width="12.28515625" style="1" customWidth="1"/>
    <col min="6" max="6" width="18.42578125" style="2" customWidth="1"/>
    <col min="7" max="7" width="12.7109375" style="1" customWidth="1"/>
    <col min="8" max="8" width="17.5703125" style="2" customWidth="1"/>
    <col min="9" max="9" width="14.28515625" style="1" customWidth="1"/>
    <col min="10" max="10" width="23.85546875" style="2" customWidth="1"/>
    <col min="11" max="11" width="16.42578125" style="1" customWidth="1"/>
    <col min="12" max="12" width="17.7109375" style="1" customWidth="1"/>
    <col min="13" max="13" width="15.7109375" style="1" customWidth="1"/>
    <col min="14" max="14" width="21" style="1" customWidth="1"/>
    <col min="15" max="15" width="9.140625" style="4"/>
    <col min="16" max="16" width="13.7109375" style="1" bestFit="1" customWidth="1"/>
    <col min="17" max="17" width="20.7109375" style="1" customWidth="1"/>
    <col min="18" max="16384" width="9.140625" style="1"/>
  </cols>
  <sheetData>
    <row r="1" spans="1:17" ht="86.25" customHeight="1" x14ac:dyDescent="0.25">
      <c r="H1" s="24" t="s">
        <v>15</v>
      </c>
      <c r="I1" s="24"/>
      <c r="J1" s="24"/>
      <c r="K1" s="24"/>
      <c r="L1" s="24"/>
      <c r="M1" s="24"/>
      <c r="N1" s="24"/>
    </row>
    <row r="2" spans="1:17" ht="145.5" customHeight="1" x14ac:dyDescent="0.25">
      <c r="A2" s="33" t="s">
        <v>16</v>
      </c>
      <c r="B2" s="34"/>
      <c r="C2" s="34"/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</row>
    <row r="3" spans="1:17" ht="61.5" customHeight="1" x14ac:dyDescent="0.25">
      <c r="A3" s="34"/>
      <c r="B3" s="34"/>
      <c r="C3" s="34"/>
      <c r="D3" s="34"/>
      <c r="E3" s="34"/>
      <c r="F3" s="34"/>
      <c r="G3" s="34"/>
      <c r="H3" s="34"/>
      <c r="I3" s="34"/>
      <c r="J3" s="34"/>
      <c r="K3" s="34"/>
      <c r="L3" s="34"/>
      <c r="M3" s="34"/>
      <c r="N3" s="34"/>
    </row>
    <row r="4" spans="1:17" ht="125.25" customHeight="1" x14ac:dyDescent="0.25">
      <c r="A4" s="35"/>
      <c r="B4" s="35"/>
      <c r="C4" s="35"/>
      <c r="D4" s="35"/>
      <c r="E4" s="35"/>
      <c r="F4" s="35"/>
      <c r="G4" s="35"/>
      <c r="H4" s="35"/>
      <c r="I4" s="35"/>
      <c r="J4" s="35"/>
      <c r="K4" s="35"/>
      <c r="L4" s="35"/>
      <c r="M4" s="35"/>
      <c r="N4" s="35"/>
    </row>
    <row r="5" spans="1:17" x14ac:dyDescent="0.25">
      <c r="A5" s="7"/>
      <c r="B5" s="7"/>
      <c r="C5" s="8"/>
      <c r="D5" s="8"/>
      <c r="E5" s="7"/>
      <c r="F5" s="7"/>
      <c r="G5" s="7"/>
      <c r="H5" s="7"/>
      <c r="I5" s="7"/>
      <c r="J5" s="7"/>
      <c r="K5" s="36" t="s">
        <v>10</v>
      </c>
      <c r="L5" s="36"/>
      <c r="M5" s="36"/>
      <c r="N5" s="36"/>
    </row>
    <row r="6" spans="1:17" ht="63.75" customHeight="1" x14ac:dyDescent="0.25">
      <c r="A6" s="25" t="s">
        <v>0</v>
      </c>
      <c r="B6" s="25" t="s">
        <v>9</v>
      </c>
      <c r="C6" s="27" t="s">
        <v>11</v>
      </c>
      <c r="D6" s="27" t="s">
        <v>6</v>
      </c>
      <c r="E6" s="29" t="s">
        <v>18</v>
      </c>
      <c r="F6" s="30"/>
      <c r="G6" s="29" t="s">
        <v>13</v>
      </c>
      <c r="H6" s="30"/>
      <c r="I6" s="29" t="s">
        <v>14</v>
      </c>
      <c r="J6" s="30"/>
      <c r="K6" s="25" t="s">
        <v>3</v>
      </c>
      <c r="L6" s="25" t="s">
        <v>4</v>
      </c>
      <c r="M6" s="31" t="s">
        <v>5</v>
      </c>
      <c r="N6" s="27" t="s">
        <v>7</v>
      </c>
    </row>
    <row r="7" spans="1:17" ht="71.25" customHeight="1" x14ac:dyDescent="0.25">
      <c r="A7" s="25"/>
      <c r="B7" s="26"/>
      <c r="C7" s="28"/>
      <c r="D7" s="28"/>
      <c r="E7" s="6" t="s">
        <v>1</v>
      </c>
      <c r="F7" s="6" t="s">
        <v>2</v>
      </c>
      <c r="G7" s="6" t="s">
        <v>1</v>
      </c>
      <c r="H7" s="6" t="s">
        <v>2</v>
      </c>
      <c r="I7" s="6" t="s">
        <v>1</v>
      </c>
      <c r="J7" s="6" t="s">
        <v>2</v>
      </c>
      <c r="K7" s="25"/>
      <c r="L7" s="25"/>
      <c r="M7" s="32"/>
      <c r="N7" s="28"/>
    </row>
    <row r="8" spans="1:17" s="23" customFormat="1" ht="79.5" customHeight="1" x14ac:dyDescent="0.25">
      <c r="A8" s="16">
        <v>1</v>
      </c>
      <c r="B8" s="17" t="s">
        <v>17</v>
      </c>
      <c r="C8" s="18" t="s">
        <v>12</v>
      </c>
      <c r="D8" s="19">
        <v>130</v>
      </c>
      <c r="E8" s="10">
        <v>500</v>
      </c>
      <c r="F8" s="10">
        <f t="shared" ref="F8" si="0">E8*D8</f>
        <v>65000</v>
      </c>
      <c r="G8" s="10">
        <v>500</v>
      </c>
      <c r="H8" s="10">
        <f t="shared" ref="H8" si="1">G8*D8</f>
        <v>65000</v>
      </c>
      <c r="I8" s="10">
        <v>700</v>
      </c>
      <c r="J8" s="10">
        <v>700</v>
      </c>
      <c r="K8" s="20">
        <f t="shared" ref="K8" si="2">ROUND(AVERAGE(E8,G8,I8),2)</f>
        <v>566.66999999999996</v>
      </c>
      <c r="L8" s="20">
        <f t="shared" ref="L8" si="3">K8*D8</f>
        <v>73667.099999999991</v>
      </c>
      <c r="M8" s="21">
        <f t="shared" ref="M8" si="4">SQRT((POWER(F8-L8,2)+POWER(H8-L8,2)+POWER(J8-L8,2))/(3-1))</f>
        <v>52318.423749335176</v>
      </c>
      <c r="N8" s="22">
        <f>(_xlfn.STDEV.S(E8,G8,I8)/K8)*100</f>
        <v>20.376948459937015</v>
      </c>
      <c r="O8" s="4"/>
      <c r="P8" s="11"/>
      <c r="Q8" s="11"/>
    </row>
    <row r="9" spans="1:17" s="23" customFormat="1" ht="45" x14ac:dyDescent="0.25">
      <c r="A9" s="16">
        <v>2</v>
      </c>
      <c r="B9" s="17" t="s">
        <v>20</v>
      </c>
      <c r="C9" s="18" t="s">
        <v>12</v>
      </c>
      <c r="D9" s="19">
        <v>15</v>
      </c>
      <c r="E9" s="10">
        <v>500</v>
      </c>
      <c r="F9" s="10">
        <f t="shared" ref="F9" si="5">E9*D9</f>
        <v>7500</v>
      </c>
      <c r="G9" s="10">
        <v>500</v>
      </c>
      <c r="H9" s="10">
        <f t="shared" ref="H9" si="6">G9*D9</f>
        <v>7500</v>
      </c>
      <c r="I9" s="10">
        <v>700</v>
      </c>
      <c r="J9" s="10">
        <v>700</v>
      </c>
      <c r="K9" s="20">
        <f t="shared" ref="K9" si="7">ROUND(AVERAGE(E9,G9,I9),2)</f>
        <v>566.66999999999996</v>
      </c>
      <c r="L9" s="20">
        <f t="shared" ref="L9" si="8">K9*D9</f>
        <v>8500.0499999999993</v>
      </c>
      <c r="M9" s="21">
        <f t="shared" ref="M9" si="9">SQRT((POWER(F9-L9,2)+POWER(H9-L9,2)+POWER(J9-L9,2))/(3-1))</f>
        <v>5605.3982912679803</v>
      </c>
      <c r="N9" s="22">
        <f>(_xlfn.STDEV.S(E9,G9,I9)/K9)*100</f>
        <v>20.376948459937015</v>
      </c>
      <c r="O9" s="4"/>
      <c r="P9" s="11"/>
      <c r="Q9" s="11"/>
    </row>
    <row r="10" spans="1:17" ht="20.100000000000001" customHeight="1" x14ac:dyDescent="0.25">
      <c r="A10" s="37"/>
      <c r="B10" s="38"/>
      <c r="C10" s="38"/>
      <c r="D10" s="38"/>
      <c r="E10" s="38"/>
      <c r="F10" s="38"/>
      <c r="G10" s="38"/>
      <c r="H10" s="38"/>
      <c r="I10" s="38"/>
      <c r="J10" s="38"/>
      <c r="K10" s="39"/>
      <c r="L10" s="15">
        <f>SUM(L8:L9)</f>
        <v>82167.149999999994</v>
      </c>
      <c r="M10" s="13"/>
      <c r="N10" s="14"/>
      <c r="O10" s="5"/>
      <c r="P10" s="11"/>
      <c r="Q10" s="9"/>
    </row>
    <row r="11" spans="1:17" s="4" customFormat="1" ht="15.75" customHeight="1" x14ac:dyDescent="0.25">
      <c r="A11" s="1"/>
      <c r="B11" s="33" t="s">
        <v>8</v>
      </c>
      <c r="C11" s="33"/>
      <c r="D11" s="33"/>
      <c r="E11" s="33"/>
      <c r="F11" s="33"/>
      <c r="G11" s="33"/>
      <c r="H11" s="33"/>
      <c r="I11" s="33"/>
      <c r="J11" s="33"/>
      <c r="K11" s="33"/>
      <c r="L11" s="33"/>
      <c r="M11" s="33"/>
      <c r="N11" s="33"/>
      <c r="O11" s="33"/>
      <c r="P11" s="12"/>
    </row>
    <row r="12" spans="1:17" s="4" customFormat="1" x14ac:dyDescent="0.25">
      <c r="A12" s="1"/>
      <c r="B12" s="33"/>
      <c r="C12" s="33"/>
      <c r="D12" s="33"/>
      <c r="E12" s="33"/>
      <c r="F12" s="33"/>
      <c r="G12" s="33"/>
      <c r="H12" s="33"/>
      <c r="I12" s="33"/>
      <c r="J12" s="33"/>
      <c r="K12" s="33"/>
      <c r="L12" s="33"/>
      <c r="M12" s="33"/>
      <c r="N12" s="33"/>
      <c r="O12" s="33"/>
    </row>
    <row r="13" spans="1:17" s="4" customFormat="1" x14ac:dyDescent="0.25">
      <c r="A13" s="1"/>
      <c r="B13" s="33"/>
      <c r="C13" s="33"/>
      <c r="D13" s="33"/>
      <c r="E13" s="33"/>
      <c r="F13" s="33"/>
      <c r="G13" s="33"/>
      <c r="H13" s="33"/>
      <c r="I13" s="33"/>
      <c r="J13" s="33"/>
      <c r="K13" s="33"/>
      <c r="L13" s="33"/>
      <c r="M13" s="33"/>
      <c r="N13" s="33"/>
      <c r="O13" s="33"/>
    </row>
    <row r="14" spans="1:17" s="4" customFormat="1" x14ac:dyDescent="0.25">
      <c r="A14" s="1"/>
      <c r="B14" s="33"/>
      <c r="C14" s="33"/>
      <c r="D14" s="33"/>
      <c r="E14" s="33"/>
      <c r="F14" s="33"/>
      <c r="G14" s="33"/>
      <c r="H14" s="33"/>
      <c r="I14" s="33"/>
      <c r="J14" s="33"/>
      <c r="K14" s="33"/>
      <c r="L14" s="33"/>
      <c r="M14" s="33"/>
      <c r="N14" s="33"/>
      <c r="O14" s="33"/>
    </row>
    <row r="15" spans="1:17" s="4" customFormat="1" x14ac:dyDescent="0.25">
      <c r="A15" s="1"/>
      <c r="B15" s="33"/>
      <c r="C15" s="33"/>
      <c r="D15" s="33"/>
      <c r="E15" s="33"/>
      <c r="F15" s="33"/>
      <c r="G15" s="33"/>
      <c r="H15" s="33"/>
      <c r="I15" s="33"/>
      <c r="J15" s="33"/>
      <c r="K15" s="33"/>
      <c r="L15" s="33"/>
      <c r="M15" s="33"/>
      <c r="N15" s="33"/>
      <c r="O15" s="33"/>
    </row>
    <row r="16" spans="1:17" s="4" customFormat="1" x14ac:dyDescent="0.25">
      <c r="A16" s="1"/>
      <c r="B16" s="33"/>
      <c r="C16" s="33"/>
      <c r="D16" s="33"/>
      <c r="E16" s="33"/>
      <c r="F16" s="33"/>
      <c r="G16" s="33"/>
      <c r="H16" s="33"/>
      <c r="I16" s="33"/>
      <c r="J16" s="33"/>
      <c r="K16" s="33"/>
      <c r="L16" s="33"/>
      <c r="M16" s="33"/>
      <c r="N16" s="33"/>
      <c r="O16" s="33"/>
    </row>
    <row r="17" spans="1:15" s="4" customFormat="1" x14ac:dyDescent="0.25">
      <c r="A17" s="1"/>
      <c r="B17" s="33"/>
      <c r="C17" s="33"/>
      <c r="D17" s="33"/>
      <c r="E17" s="33"/>
      <c r="F17" s="33"/>
      <c r="G17" s="33"/>
      <c r="H17" s="33"/>
      <c r="I17" s="33"/>
      <c r="J17" s="33"/>
      <c r="K17" s="33"/>
      <c r="L17" s="33"/>
      <c r="M17" s="33"/>
      <c r="N17" s="33"/>
      <c r="O17" s="33"/>
    </row>
    <row r="18" spans="1:15" s="4" customFormat="1" x14ac:dyDescent="0.25">
      <c r="A18" s="1"/>
      <c r="B18" s="33"/>
      <c r="C18" s="33"/>
      <c r="D18" s="33"/>
      <c r="E18" s="33"/>
      <c r="F18" s="33"/>
      <c r="G18" s="33"/>
      <c r="H18" s="33"/>
      <c r="I18" s="33"/>
      <c r="J18" s="33"/>
      <c r="K18" s="33"/>
      <c r="L18" s="33"/>
      <c r="M18" s="33"/>
      <c r="N18" s="33"/>
      <c r="O18" s="33"/>
    </row>
    <row r="19" spans="1:15" s="4" customFormat="1" x14ac:dyDescent="0.25">
      <c r="A19" s="1"/>
      <c r="B19" s="33"/>
      <c r="C19" s="33"/>
      <c r="D19" s="33"/>
      <c r="E19" s="33"/>
      <c r="F19" s="33"/>
      <c r="G19" s="33"/>
      <c r="H19" s="33"/>
      <c r="I19" s="33"/>
      <c r="J19" s="33"/>
      <c r="K19" s="33"/>
      <c r="L19" s="33"/>
      <c r="M19" s="33"/>
      <c r="N19" s="33"/>
      <c r="O19" s="33"/>
    </row>
    <row r="20" spans="1:15" s="4" customFormat="1" x14ac:dyDescent="0.25">
      <c r="A20" s="1"/>
      <c r="B20" s="33"/>
      <c r="C20" s="33"/>
      <c r="D20" s="33"/>
      <c r="E20" s="33"/>
      <c r="F20" s="33"/>
      <c r="G20" s="33"/>
      <c r="H20" s="33"/>
      <c r="I20" s="33"/>
      <c r="J20" s="33"/>
      <c r="K20" s="33"/>
      <c r="L20" s="33"/>
      <c r="M20" s="33"/>
      <c r="N20" s="33"/>
      <c r="O20" s="33"/>
    </row>
    <row r="21" spans="1:15" ht="45.75" customHeight="1" x14ac:dyDescent="0.25">
      <c r="B21" s="40" t="s">
        <v>19</v>
      </c>
      <c r="C21" s="41"/>
      <c r="D21" s="41"/>
      <c r="E21" s="41"/>
      <c r="F21" s="41"/>
      <c r="G21" s="41"/>
      <c r="H21" s="41"/>
      <c r="I21" s="41"/>
    </row>
    <row r="22" spans="1:15" x14ac:dyDescent="0.25">
      <c r="B22" s="41"/>
      <c r="C22" s="41"/>
      <c r="D22" s="41"/>
      <c r="E22" s="41"/>
      <c r="F22" s="41"/>
      <c r="G22" s="41"/>
      <c r="H22" s="41"/>
      <c r="I22" s="41"/>
    </row>
    <row r="23" spans="1:15" x14ac:dyDescent="0.25">
      <c r="B23" s="41"/>
      <c r="C23" s="41"/>
      <c r="D23" s="41"/>
      <c r="E23" s="41"/>
      <c r="F23" s="41"/>
      <c r="G23" s="41"/>
      <c r="H23" s="41"/>
      <c r="I23" s="41"/>
    </row>
  </sheetData>
  <mergeCells count="17">
    <mergeCell ref="A10:K10"/>
    <mergeCell ref="B11:O20"/>
    <mergeCell ref="B21:I23"/>
    <mergeCell ref="H1:N1"/>
    <mergeCell ref="A6:A7"/>
    <mergeCell ref="B6:B7"/>
    <mergeCell ref="C6:C7"/>
    <mergeCell ref="D6:D7"/>
    <mergeCell ref="E6:F6"/>
    <mergeCell ref="G6:H6"/>
    <mergeCell ref="I6:J6"/>
    <mergeCell ref="K6:K7"/>
    <mergeCell ref="L6:L7"/>
    <mergeCell ref="M6:M7"/>
    <mergeCell ref="N6:N7"/>
    <mergeCell ref="A2:N4"/>
    <mergeCell ref="K5:N5"/>
  </mergeCells>
  <conditionalFormatting sqref="N8:N10">
    <cfRule type="cellIs" dxfId="0" priority="37" operator="greaterThan">
      <formula>33</formula>
    </cfRule>
  </conditionalFormatting>
  <printOptions horizontalCentered="1"/>
  <pageMargins left="0.23622047244094491" right="0.23622047244094491" top="0.74803149606299213" bottom="0.74803149606299213" header="0.31496062992125984" footer="0.31496062992125984"/>
  <pageSetup paperSize="9" scale="84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НМЦК </vt:lpstr>
      <vt:lpstr>'НМЦК '!Область_печати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2026-06-17T02:34:40Z</dcterms:modified>
</cp:coreProperties>
</file>