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0730" windowHeight="11760"/>
  </bookViews>
  <sheets>
    <sheet name="Лист1" sheetId="1" r:id="rId1"/>
  </sheets>
  <definedNames>
    <definedName name="_xlnm.Print_Area" localSheetId="0">Лист1!$A$1:$J$41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6" i="1" l="1"/>
  <c r="H16" i="1"/>
  <c r="J17" i="1"/>
  <c r="H18" i="1"/>
  <c r="J18" i="1" s="1"/>
  <c r="H19" i="1"/>
  <c r="I19" i="1" s="1"/>
  <c r="H20" i="1"/>
  <c r="I20" i="1" s="1"/>
  <c r="H21" i="1"/>
  <c r="J21" i="1" s="1"/>
  <c r="J22" i="1"/>
  <c r="H23" i="1"/>
  <c r="J23" i="1" s="1"/>
  <c r="H24" i="1"/>
  <c r="J24" i="1" s="1"/>
  <c r="H25" i="1"/>
  <c r="J25" i="1" s="1"/>
  <c r="H26" i="1"/>
  <c r="J26" i="1" s="1"/>
  <c r="H27" i="1"/>
  <c r="J27" i="1" s="1"/>
  <c r="H28" i="1"/>
  <c r="J28" i="1" s="1"/>
  <c r="H29" i="1"/>
  <c r="I29" i="1" s="1"/>
  <c r="H30" i="1"/>
  <c r="I30" i="1" s="1"/>
  <c r="H31" i="1"/>
  <c r="J31" i="1" s="1"/>
  <c r="H32" i="1"/>
  <c r="J32" i="1" s="1"/>
  <c r="H33" i="1"/>
  <c r="J33" i="1" s="1"/>
  <c r="H34" i="1"/>
  <c r="J34" i="1" s="1"/>
  <c r="H35" i="1"/>
  <c r="J35" i="1" s="1"/>
  <c r="H36" i="1"/>
  <c r="J36" i="1" s="1"/>
  <c r="I31" i="1" l="1"/>
  <c r="I27" i="1"/>
  <c r="I22" i="1"/>
  <c r="I18" i="1"/>
  <c r="J30" i="1"/>
  <c r="J20" i="1"/>
  <c r="I35" i="1"/>
  <c r="I26" i="1"/>
  <c r="I21" i="1"/>
  <c r="I17" i="1"/>
  <c r="J29" i="1"/>
  <c r="J19" i="1"/>
  <c r="I34" i="1"/>
  <c r="I24" i="1"/>
  <c r="I33" i="1"/>
  <c r="I28" i="1"/>
  <c r="I23" i="1"/>
  <c r="I36" i="1"/>
  <c r="I32" i="1"/>
  <c r="I25" i="1"/>
  <c r="H15" i="1"/>
  <c r="J15" i="1" s="1"/>
  <c r="J37" i="1" s="1"/>
  <c r="I15" i="1" l="1"/>
  <c r="J16" i="1"/>
  <c r="B1" i="1"/>
</calcChain>
</file>

<file path=xl/sharedStrings.xml><?xml version="1.0" encoding="utf-8"?>
<sst xmlns="http://schemas.openxmlformats.org/spreadsheetml/2006/main" count="66" uniqueCount="45">
  <si>
    <t>ОБОСНОВАНИЕ НАЧАЛЬНОЙ (МАКСИМАЛЬНОЙ) ЦЕНЫ КОНТРАКТА</t>
  </si>
  <si>
    <t>Функциональные, технические, качественные, эксплутационные характеристики объекта закупки определены Техническим заданием.</t>
  </si>
  <si>
    <t>НМЦК методом сопоставимых рыночных цен (анализа рынка) определяется по формуле:</t>
  </si>
  <si>
    <t>где:</t>
  </si>
  <si>
    <t>НМЦК, определяемая методом сопоставимых рыночных цен (анализа рынка);</t>
  </si>
  <si>
    <t>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 товара, работы, услуги, представленная в источнике с номером i, скорректированная с учетом коэффициентов (индексов), применяемых для пересчета цен товаров, работ, услуг с учетом различий в характеристиках товаров, коммерческих и (или) финансовых условий поставок товаров, выполнения работ, оказания услуг.</t>
  </si>
  <si>
    <t>№ п/п</t>
  </si>
  <si>
    <t>Ед. изм.</t>
  </si>
  <si>
    <t>Кол-во (объем)</t>
  </si>
  <si>
    <r>
      <t xml:space="preserve">Цена </t>
    </r>
    <r>
      <rPr>
        <b/>
        <sz val="9"/>
        <color indexed="8"/>
        <rFont val="Times New Roman"/>
        <family val="1"/>
        <charset val="204"/>
      </rPr>
      <t>за единицу измерения (руб.)</t>
    </r>
  </si>
  <si>
    <t>Среднее арифметическое значение цены, руб.</t>
  </si>
  <si>
    <r>
      <t xml:space="preserve">Начальная (максимальная) цена контракта </t>
    </r>
    <r>
      <rPr>
        <sz val="11"/>
        <rFont val="Times New Roman"/>
        <family val="1"/>
        <charset val="204"/>
      </rPr>
      <t>определена методом сопоставимых рыночных цен (анализа рынка).</t>
    </r>
  </si>
  <si>
    <t xml:space="preserve">Наименование товара, работы, услуги </t>
  </si>
  <si>
    <t>Начальная 
(максимальная) 
цена контракта, 
Российский рубль</t>
  </si>
  <si>
    <t>ИТОГО:</t>
  </si>
  <si>
    <r>
      <t xml:space="preserve">В целях применения метода сопоставимых рыночных цен (анализа рынка) использовалась общедоступная информация о рыночных ценах </t>
    </r>
    <r>
      <rPr>
        <sz val="11"/>
        <color theme="1"/>
        <rFont val="Times New Roman"/>
        <family val="1"/>
        <charset val="204"/>
      </rPr>
      <t>товаров</t>
    </r>
    <r>
      <rPr>
        <i/>
        <sz val="11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в соответствии с ч.18 ст.22 Федерального закона от 05.04.2013г. № 44-ФЗ: данные из сети интернет.</t>
    </r>
  </si>
  <si>
    <r>
      <t xml:space="preserve">Коэффициент вариации, %       </t>
    </r>
    <r>
      <rPr>
        <sz val="7"/>
        <color indexed="8"/>
        <rFont val="Times New Roman"/>
        <family val="1"/>
        <charset val="204"/>
      </rPr>
      <t>(не должен превышать 33 %</t>
    </r>
    <r>
      <rPr>
        <sz val="9"/>
        <color indexed="8"/>
        <rFont val="Times New Roman"/>
        <family val="1"/>
        <charset val="204"/>
      </rPr>
      <t>)</t>
    </r>
  </si>
  <si>
    <t>шт</t>
  </si>
  <si>
    <t>Радиостанция носимая Корсар 351</t>
  </si>
  <si>
    <t>AVC 211 3.6 мм видеокамера ч/б уличной установки, №2-8787</t>
  </si>
  <si>
    <t>Металлодетектор АКА-7202М, № 032258</t>
  </si>
  <si>
    <t>Видеокамера ч/б уличной установки, б/н</t>
  </si>
  <si>
    <t>Камера КРС-190, б/н</t>
  </si>
  <si>
    <t>Радиостанция Алинкa ДГ 191</t>
  </si>
  <si>
    <t>Портативный регистратор MD-80, б/н</t>
  </si>
  <si>
    <t>Видеокамера ч/б КРС-520, №F-112</t>
  </si>
  <si>
    <t xml:space="preserve">Камера видеонаблюдения КРС-303ВН,
№s/n J2110426
</t>
  </si>
  <si>
    <t xml:space="preserve">Видеокамера КРС-S190SP4 78/90 ч/б, № F-
108
</t>
  </si>
  <si>
    <t xml:space="preserve">Видеокамера ч/б модульная SONY CCD,
№ CCD 1589
</t>
  </si>
  <si>
    <t>Видеокамера SUNKWANG, № F-105</t>
  </si>
  <si>
    <t>Видеорегистратор 006 DVR, б/н</t>
  </si>
  <si>
    <t>Видеорегистратор DOZOR-77</t>
  </si>
  <si>
    <t>на оказание услуг по утилизации технических средств</t>
  </si>
  <si>
    <t>Видеокамера F432545, №432545</t>
  </si>
  <si>
    <t xml:space="preserve">Контролер биометрический с
опт.сканером BioSmart, №004485
</t>
  </si>
  <si>
    <t>Видеокамера МВК-16, № F-110</t>
  </si>
  <si>
    <t>Видеокамера КРС-400, № F-107</t>
  </si>
  <si>
    <t>Видеокамера КРС 190, № F-106</t>
  </si>
  <si>
    <t xml:space="preserve">Видеорегистратор DVR(006) с ночным
видением, 100081032
</t>
  </si>
  <si>
    <t xml:space="preserve">Видеорегистратор с камерой DVR, б/н </t>
  </si>
  <si>
    <t>Видеорегистратор DVR(006) с ночным
видением NEW, б/н</t>
  </si>
  <si>
    <t xml:space="preserve">Поставщик № 1 исх № 3330 от 27.05.2026 </t>
  </si>
  <si>
    <t xml:space="preserve">Поставщик № 1 исх № 3329 от 27.05.2026 </t>
  </si>
  <si>
    <t xml:space="preserve">Поставщик № 1 исх № 3328 от 27.05.2026 </t>
  </si>
  <si>
    <t>Заказчиком установлена начальная (максимальная) цена контракта в размере  11 700 руб 00 коп.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</si>
</sst>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9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b/>
      <i/>
      <sz val="12"/>
      <color rgb="FF0000FF"/>
      <name val="Times New Roman"/>
      <family val="1"/>
      <charset val="204"/>
    </font>
    <font>
      <sz val="12"/>
      <name val="Times New Roman"/>
      <family val="1"/>
      <charset val="204"/>
    </font>
    <font>
      <b/>
      <i/>
      <sz val="11"/>
      <color rgb="FF0000FF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i/>
      <sz val="9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5">
    <xf numFmtId="0" fontId="0" fillId="0" borderId="0" xfId="0"/>
    <xf numFmtId="0" fontId="2" fillId="0" borderId="0" xfId="1" applyFont="1"/>
    <xf numFmtId="0" fontId="2" fillId="0" borderId="0" xfId="1" applyFont="1" applyBorder="1"/>
    <xf numFmtId="0" fontId="5" fillId="0" borderId="0" xfId="0" applyFont="1" applyBorder="1" applyAlignment="1">
      <alignment vertical="center" wrapText="1"/>
    </xf>
    <xf numFmtId="0" fontId="8" fillId="0" borderId="0" xfId="1" applyFont="1" applyBorder="1"/>
    <xf numFmtId="0" fontId="8" fillId="0" borderId="0" xfId="1" applyFont="1"/>
    <xf numFmtId="4" fontId="2" fillId="0" borderId="1" xfId="1" applyNumberFormat="1" applyFont="1" applyBorder="1" applyAlignment="1">
      <alignment horizontal="center" vertical="center"/>
    </xf>
    <xf numFmtId="0" fontId="8" fillId="0" borderId="0" xfId="1" applyFont="1" applyFill="1" applyBorder="1"/>
    <xf numFmtId="0" fontId="8" fillId="0" borderId="0" xfId="1" applyFont="1" applyFill="1"/>
    <xf numFmtId="0" fontId="2" fillId="0" borderId="0" xfId="1" applyFont="1" applyBorder="1" applyAlignment="1"/>
    <xf numFmtId="4" fontId="2" fillId="0" borderId="0" xfId="1" applyNumberFormat="1" applyFont="1" applyBorder="1" applyAlignment="1">
      <alignment horizontal="center"/>
    </xf>
    <xf numFmtId="0" fontId="10" fillId="0" borderId="0" xfId="1" applyFont="1"/>
    <xf numFmtId="0" fontId="11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vertical="center" wrapText="1"/>
    </xf>
    <xf numFmtId="0" fontId="3" fillId="0" borderId="0" xfId="1" applyFont="1"/>
    <xf numFmtId="0" fontId="3" fillId="0" borderId="0" xfId="1" applyFont="1" applyBorder="1" applyAlignment="1">
      <alignment horizontal="center" vertical="top"/>
    </xf>
    <xf numFmtId="0" fontId="3" fillId="0" borderId="0" xfId="1" applyFont="1" applyAlignment="1">
      <alignment horizontal="center"/>
    </xf>
    <xf numFmtId="0" fontId="3" fillId="0" borderId="0" xfId="1" applyFont="1" applyAlignment="1">
      <alignment horizontal="center" vertical="top"/>
    </xf>
    <xf numFmtId="0" fontId="8" fillId="0" borderId="0" xfId="1" applyFont="1" applyBorder="1" applyAlignment="1"/>
    <xf numFmtId="0" fontId="12" fillId="0" borderId="0" xfId="1" applyFont="1"/>
    <xf numFmtId="0" fontId="13" fillId="0" borderId="0" xfId="1" applyFont="1"/>
    <xf numFmtId="0" fontId="13" fillId="0" borderId="0" xfId="1" applyFont="1" applyBorder="1" applyAlignment="1">
      <alignment horizontal="left" vertical="top"/>
    </xf>
    <xf numFmtId="4" fontId="3" fillId="0" borderId="0" xfId="1" applyNumberFormat="1" applyFont="1"/>
    <xf numFmtId="4" fontId="14" fillId="0" borderId="0" xfId="1" applyNumberFormat="1" applyFont="1" applyBorder="1" applyAlignment="1">
      <alignment horizontal="right" vertical="center"/>
    </xf>
    <xf numFmtId="4" fontId="2" fillId="0" borderId="1" xfId="1" applyNumberFormat="1" applyFont="1" applyBorder="1" applyAlignment="1">
      <alignment horizontal="center" vertical="center" wrapText="1"/>
    </xf>
    <xf numFmtId="3" fontId="2" fillId="0" borderId="1" xfId="1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/>
    </xf>
    <xf numFmtId="0" fontId="2" fillId="0" borderId="0" xfId="1" applyFont="1" applyBorder="1" applyAlignment="1">
      <alignment horizontal="center"/>
    </xf>
    <xf numFmtId="4" fontId="2" fillId="0" borderId="1" xfId="1" applyNumberFormat="1" applyFont="1" applyBorder="1" applyAlignment="1">
      <alignment horizontal="left" vertical="top" wrapText="1"/>
    </xf>
    <xf numFmtId="4" fontId="9" fillId="0" borderId="1" xfId="1" applyNumberFormat="1" applyFont="1" applyFill="1" applyBorder="1" applyAlignment="1">
      <alignment horizontal="center" vertical="center" wrapText="1"/>
    </xf>
    <xf numFmtId="3" fontId="2" fillId="0" borderId="2" xfId="1" applyNumberFormat="1" applyFont="1" applyBorder="1" applyAlignment="1">
      <alignment horizontal="center" vertical="center"/>
    </xf>
    <xf numFmtId="4" fontId="2" fillId="0" borderId="2" xfId="1" applyNumberFormat="1" applyFont="1" applyBorder="1" applyAlignment="1">
      <alignment horizontal="left" vertical="top" wrapText="1"/>
    </xf>
    <xf numFmtId="4" fontId="2" fillId="0" borderId="2" xfId="1" applyNumberFormat="1" applyFont="1" applyBorder="1" applyAlignment="1">
      <alignment horizontal="center" vertical="center" wrapText="1"/>
    </xf>
    <xf numFmtId="4" fontId="2" fillId="0" borderId="2" xfId="1" applyNumberFormat="1" applyFont="1" applyBorder="1" applyAlignment="1">
      <alignment horizontal="center" vertical="center"/>
    </xf>
    <xf numFmtId="0" fontId="9" fillId="0" borderId="7" xfId="1" applyFont="1" applyFill="1" applyBorder="1" applyAlignment="1">
      <alignment horizontal="center" vertical="center" wrapText="1"/>
    </xf>
    <xf numFmtId="0" fontId="3" fillId="0" borderId="0" xfId="1" applyFont="1" applyAlignment="1">
      <alignment horizontal="right" vertical="top"/>
    </xf>
    <xf numFmtId="0" fontId="5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/>
    </xf>
    <xf numFmtId="0" fontId="8" fillId="0" borderId="4" xfId="1" applyFont="1" applyFill="1" applyBorder="1" applyAlignment="1">
      <alignment horizontal="center" vertical="center" wrapText="1"/>
    </xf>
    <xf numFmtId="0" fontId="8" fillId="0" borderId="7" xfId="1" applyFont="1" applyFill="1" applyBorder="1" applyAlignment="1">
      <alignment horizontal="center" vertical="center" wrapText="1"/>
    </xf>
    <xf numFmtId="0" fontId="8" fillId="0" borderId="5" xfId="1" applyFont="1" applyFill="1" applyBorder="1" applyAlignment="1">
      <alignment horizontal="center" vertical="center" wrapText="1"/>
    </xf>
    <xf numFmtId="0" fontId="8" fillId="0" borderId="8" xfId="1" applyFont="1" applyFill="1" applyBorder="1" applyAlignment="1">
      <alignment horizontal="center" vertical="center" wrapText="1"/>
    </xf>
    <xf numFmtId="4" fontId="3" fillId="0" borderId="0" xfId="1" applyNumberFormat="1" applyFont="1" applyAlignment="1">
      <alignment horizontal="left" vertical="top" wrapText="1"/>
    </xf>
    <xf numFmtId="0" fontId="3" fillId="0" borderId="0" xfId="1" applyFont="1" applyAlignment="1">
      <alignment horizontal="left" vertical="top"/>
    </xf>
    <xf numFmtId="0" fontId="2" fillId="0" borderId="0" xfId="1" applyFont="1" applyBorder="1" applyAlignment="1">
      <alignment horizontal="center"/>
    </xf>
    <xf numFmtId="0" fontId="5" fillId="0" borderId="0" xfId="0" applyFont="1" applyBorder="1" applyAlignment="1">
      <alignment horizontal="right" vertical="center" wrapText="1"/>
    </xf>
    <xf numFmtId="0" fontId="8" fillId="0" borderId="3" xfId="1" applyFont="1" applyFill="1" applyBorder="1" applyAlignment="1">
      <alignment horizontal="center" vertical="center" wrapText="1"/>
    </xf>
    <xf numFmtId="0" fontId="8" fillId="0" borderId="6" xfId="1" applyFont="1" applyFill="1" applyBorder="1" applyAlignment="1">
      <alignment horizontal="center" vertical="center" wrapText="1"/>
    </xf>
    <xf numFmtId="0" fontId="8" fillId="0" borderId="0" xfId="1" applyFont="1" applyAlignment="1">
      <alignment horizontal="right" wrapText="1"/>
    </xf>
    <xf numFmtId="0" fontId="8" fillId="0" borderId="0" xfId="1" applyFont="1" applyAlignment="1">
      <alignment horizontal="right"/>
    </xf>
    <xf numFmtId="0" fontId="3" fillId="0" borderId="0" xfId="1" applyFont="1" applyAlignment="1">
      <alignment horizontal="center"/>
    </xf>
    <xf numFmtId="0" fontId="8" fillId="0" borderId="4" xfId="1" applyFont="1" applyFill="1" applyBorder="1" applyAlignment="1">
      <alignment horizontal="center" vertical="top" wrapText="1"/>
    </xf>
    <xf numFmtId="0" fontId="8" fillId="0" borderId="7" xfId="1" applyFont="1" applyFill="1" applyBorder="1" applyAlignment="1">
      <alignment horizontal="center" vertical="top" wrapText="1"/>
    </xf>
    <xf numFmtId="4" fontId="8" fillId="0" borderId="1" xfId="1" applyNumberFormat="1" applyFont="1" applyBorder="1" applyAlignment="1">
      <alignment horizontal="right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5" Type="http://schemas.openxmlformats.org/officeDocument/2006/relationships/image" Target="../media/image5.wmf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8</xdr:row>
      <xdr:rowOff>28575</xdr:rowOff>
    </xdr:from>
    <xdr:to>
      <xdr:col>4</xdr:col>
      <xdr:colOff>581025</xdr:colOff>
      <xdr:row>8</xdr:row>
      <xdr:rowOff>428625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24200" y="2276475"/>
          <a:ext cx="183832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95250</xdr:colOff>
      <xdr:row>9</xdr:row>
      <xdr:rowOff>38100</xdr:rowOff>
    </xdr:from>
    <xdr:to>
      <xdr:col>1</xdr:col>
      <xdr:colOff>714375</xdr:colOff>
      <xdr:row>9</xdr:row>
      <xdr:rowOff>266700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71475" y="2686050"/>
          <a:ext cx="6191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28575</xdr:colOff>
      <xdr:row>10</xdr:row>
      <xdr:rowOff>638175</xdr:rowOff>
    </xdr:from>
    <xdr:to>
      <xdr:col>1</xdr:col>
      <xdr:colOff>190500</xdr:colOff>
      <xdr:row>10</xdr:row>
      <xdr:rowOff>866775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304800" y="3619500"/>
          <a:ext cx="1619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13</xdr:row>
      <xdr:rowOff>496956</xdr:rowOff>
    </xdr:from>
    <xdr:to>
      <xdr:col>7</xdr:col>
      <xdr:colOff>944217</xdr:colOff>
      <xdr:row>14</xdr:row>
      <xdr:rowOff>24846</xdr:rowOff>
    </xdr:to>
    <xdr:pic>
      <xdr:nvPicPr>
        <xdr:cNvPr id="6" name="Рисунок 2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7661413" y="4588565"/>
          <a:ext cx="944217" cy="6294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115957</xdr:colOff>
      <xdr:row>13</xdr:row>
      <xdr:rowOff>844826</xdr:rowOff>
    </xdr:from>
    <xdr:to>
      <xdr:col>8</xdr:col>
      <xdr:colOff>935107</xdr:colOff>
      <xdr:row>13</xdr:row>
      <xdr:rowOff>1118152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8746435" y="4936435"/>
          <a:ext cx="819150" cy="273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7"/>
  <sheetViews>
    <sheetView tabSelected="1" view="pageBreakPreview" zoomScale="115" zoomScaleSheetLayoutView="115" workbookViewId="0">
      <selection activeCell="B22" sqref="B22"/>
    </sheetView>
  </sheetViews>
  <sheetFormatPr defaultColWidth="9.28515625" defaultRowHeight="12" x14ac:dyDescent="0.2"/>
  <cols>
    <col min="1" max="1" width="4.140625" style="1" customWidth="1"/>
    <col min="2" max="2" width="42.7109375" style="1" customWidth="1"/>
    <col min="3" max="3" width="9.7109375" style="1" customWidth="1"/>
    <col min="4" max="4" width="9.140625" style="1" customWidth="1"/>
    <col min="5" max="5" width="16.85546875" style="1" customWidth="1"/>
    <col min="6" max="6" width="16.28515625" style="1" customWidth="1"/>
    <col min="7" max="7" width="16" style="1" customWidth="1"/>
    <col min="8" max="8" width="14.5703125" style="1" customWidth="1"/>
    <col min="9" max="9" width="15" style="1" customWidth="1"/>
    <col min="10" max="10" width="14.5703125" style="1" customWidth="1"/>
    <col min="11" max="11" width="10.5703125" style="1" bestFit="1" customWidth="1"/>
    <col min="12" max="16384" width="9.28515625" style="1"/>
  </cols>
  <sheetData>
    <row r="1" spans="1:12" ht="13.5" customHeight="1" x14ac:dyDescent="0.2">
      <c r="B1" s="1">
        <f ca="1">A1:J37</f>
        <v>0</v>
      </c>
      <c r="G1" s="49"/>
      <c r="H1" s="50"/>
      <c r="I1" s="50"/>
      <c r="J1" s="50"/>
    </row>
    <row r="2" spans="1:12" ht="14.25" x14ac:dyDescent="0.2">
      <c r="A2" s="38" t="s">
        <v>0</v>
      </c>
      <c r="B2" s="38"/>
      <c r="C2" s="38"/>
      <c r="D2" s="38"/>
      <c r="E2" s="38"/>
      <c r="F2" s="38"/>
      <c r="G2" s="38"/>
      <c r="H2" s="38"/>
      <c r="I2" s="38"/>
      <c r="J2" s="38"/>
      <c r="K2" s="2"/>
      <c r="L2" s="2"/>
    </row>
    <row r="3" spans="1:12" ht="14.25" x14ac:dyDescent="0.2">
      <c r="A3" s="38" t="s">
        <v>32</v>
      </c>
      <c r="B3" s="38"/>
      <c r="C3" s="38"/>
      <c r="D3" s="38"/>
      <c r="E3" s="38"/>
      <c r="F3" s="38"/>
      <c r="G3" s="38"/>
      <c r="H3" s="38"/>
      <c r="I3" s="38"/>
      <c r="J3" s="38"/>
      <c r="K3" s="2"/>
      <c r="L3" s="2"/>
    </row>
    <row r="4" spans="1:12" ht="2.25" customHeight="1" x14ac:dyDescent="0.2">
      <c r="A4" s="27"/>
      <c r="B4" s="27"/>
      <c r="C4" s="27"/>
      <c r="D4" s="27"/>
      <c r="E4" s="27"/>
      <c r="F4" s="27"/>
      <c r="G4" s="27"/>
      <c r="H4" s="27"/>
      <c r="I4" s="27"/>
      <c r="J4" s="27"/>
      <c r="K4" s="2"/>
      <c r="L4" s="2"/>
    </row>
    <row r="5" spans="1:12" ht="15" x14ac:dyDescent="0.2">
      <c r="A5" s="37" t="s">
        <v>1</v>
      </c>
      <c r="B5" s="37"/>
      <c r="C5" s="37"/>
      <c r="D5" s="37"/>
      <c r="E5" s="37"/>
      <c r="F5" s="37"/>
      <c r="G5" s="37"/>
      <c r="H5" s="37"/>
      <c r="I5" s="37"/>
      <c r="J5" s="37"/>
      <c r="K5" s="2"/>
      <c r="L5" s="2"/>
    </row>
    <row r="6" spans="1:12" ht="20.45" customHeight="1" x14ac:dyDescent="0.2">
      <c r="A6" s="37" t="s">
        <v>11</v>
      </c>
      <c r="B6" s="37"/>
      <c r="C6" s="37"/>
      <c r="D6" s="37"/>
      <c r="E6" s="37"/>
      <c r="F6" s="37"/>
      <c r="G6" s="37"/>
      <c r="H6" s="37"/>
      <c r="I6" s="37"/>
      <c r="J6" s="37"/>
      <c r="K6" s="2"/>
      <c r="L6" s="2"/>
    </row>
    <row r="7" spans="1:12" ht="34.9" customHeight="1" x14ac:dyDescent="0.2">
      <c r="A7" s="37" t="s">
        <v>15</v>
      </c>
      <c r="B7" s="37"/>
      <c r="C7" s="37"/>
      <c r="D7" s="37"/>
      <c r="E7" s="37"/>
      <c r="F7" s="37"/>
      <c r="G7" s="37"/>
      <c r="H7" s="37"/>
      <c r="I7" s="37"/>
      <c r="J7" s="37"/>
      <c r="K7" s="2"/>
      <c r="L7" s="2"/>
    </row>
    <row r="8" spans="1:12" ht="15" x14ac:dyDescent="0.2">
      <c r="A8" s="37" t="s">
        <v>2</v>
      </c>
      <c r="B8" s="37"/>
      <c r="C8" s="37"/>
      <c r="D8" s="37"/>
      <c r="E8" s="37"/>
      <c r="F8" s="37"/>
      <c r="G8" s="37"/>
      <c r="H8" s="37"/>
      <c r="I8" s="37"/>
      <c r="J8" s="37"/>
      <c r="K8" s="2"/>
      <c r="L8" s="2"/>
    </row>
    <row r="9" spans="1:12" ht="33" customHeight="1" x14ac:dyDescent="0.2">
      <c r="A9" s="45"/>
      <c r="B9" s="45"/>
      <c r="C9" s="45"/>
      <c r="D9" s="45"/>
      <c r="E9" s="45"/>
      <c r="F9" s="45"/>
      <c r="G9" s="45"/>
      <c r="H9" s="45"/>
      <c r="I9" s="45"/>
      <c r="J9" s="45"/>
      <c r="K9" s="2"/>
      <c r="L9" s="2"/>
    </row>
    <row r="10" spans="1:12" ht="26.25" customHeight="1" x14ac:dyDescent="0.2">
      <c r="A10" s="3" t="s">
        <v>3</v>
      </c>
      <c r="B10" s="46" t="s">
        <v>4</v>
      </c>
      <c r="C10" s="46"/>
      <c r="D10" s="46"/>
      <c r="E10" s="46"/>
      <c r="F10" s="46"/>
      <c r="G10" s="3"/>
      <c r="H10" s="3"/>
      <c r="I10" s="3"/>
      <c r="J10" s="3"/>
      <c r="K10" s="2"/>
      <c r="L10" s="2"/>
    </row>
    <row r="11" spans="1:12" ht="87" customHeight="1" thickBot="1" x14ac:dyDescent="0.25">
      <c r="A11" s="28"/>
      <c r="B11" s="37" t="s">
        <v>5</v>
      </c>
      <c r="C11" s="37"/>
      <c r="D11" s="37"/>
      <c r="E11" s="37"/>
      <c r="F11" s="37"/>
      <c r="G11" s="37"/>
      <c r="H11" s="37"/>
      <c r="I11" s="37"/>
      <c r="J11" s="37"/>
      <c r="K11" s="2"/>
      <c r="L11" s="2"/>
    </row>
    <row r="12" spans="1:12" hidden="1" x14ac:dyDescent="0.2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"/>
      <c r="L12" s="2"/>
    </row>
    <row r="13" spans="1:12" x14ac:dyDescent="0.2">
      <c r="A13" s="47" t="s">
        <v>6</v>
      </c>
      <c r="B13" s="39" t="s">
        <v>12</v>
      </c>
      <c r="C13" s="39" t="s">
        <v>7</v>
      </c>
      <c r="D13" s="39" t="s">
        <v>8</v>
      </c>
      <c r="E13" s="39" t="s">
        <v>9</v>
      </c>
      <c r="F13" s="39"/>
      <c r="G13" s="39"/>
      <c r="H13" s="52" t="s">
        <v>10</v>
      </c>
      <c r="I13" s="39" t="s">
        <v>16</v>
      </c>
      <c r="J13" s="41" t="s">
        <v>13</v>
      </c>
      <c r="K13" s="2"/>
      <c r="L13" s="2"/>
    </row>
    <row r="14" spans="1:12" s="5" customFormat="1" ht="87" customHeight="1" thickBot="1" x14ac:dyDescent="0.25">
      <c r="A14" s="48"/>
      <c r="B14" s="40"/>
      <c r="C14" s="40"/>
      <c r="D14" s="40"/>
      <c r="E14" s="35" t="s">
        <v>43</v>
      </c>
      <c r="F14" s="35" t="s">
        <v>42</v>
      </c>
      <c r="G14" s="35" t="s">
        <v>41</v>
      </c>
      <c r="H14" s="53"/>
      <c r="I14" s="40"/>
      <c r="J14" s="42"/>
      <c r="K14" s="4"/>
      <c r="L14" s="4"/>
    </row>
    <row r="15" spans="1:12" s="8" customFormat="1" ht="15" customHeight="1" x14ac:dyDescent="0.2">
      <c r="A15" s="31">
        <v>1</v>
      </c>
      <c r="B15" s="32" t="s">
        <v>18</v>
      </c>
      <c r="C15" s="33" t="s">
        <v>17</v>
      </c>
      <c r="D15" s="34">
        <v>4</v>
      </c>
      <c r="E15" s="34">
        <v>150</v>
      </c>
      <c r="F15" s="34">
        <v>200</v>
      </c>
      <c r="G15" s="34">
        <v>250</v>
      </c>
      <c r="H15" s="34">
        <f>(E15+F15+G15)/3</f>
        <v>200</v>
      </c>
      <c r="I15" s="34">
        <f>SQRT(VARA(E15,F15,G15))/H15*100</f>
        <v>25</v>
      </c>
      <c r="J15" s="34">
        <f>H15*D15</f>
        <v>800</v>
      </c>
      <c r="K15" s="23"/>
      <c r="L15" s="7"/>
    </row>
    <row r="16" spans="1:12" s="8" customFormat="1" ht="24" customHeight="1" x14ac:dyDescent="0.2">
      <c r="A16" s="25">
        <v>2</v>
      </c>
      <c r="B16" s="29" t="s">
        <v>19</v>
      </c>
      <c r="C16" s="24" t="s">
        <v>17</v>
      </c>
      <c r="D16" s="6">
        <v>1</v>
      </c>
      <c r="E16" s="6">
        <v>150</v>
      </c>
      <c r="F16" s="6">
        <v>200</v>
      </c>
      <c r="G16" s="6">
        <v>250</v>
      </c>
      <c r="H16" s="6">
        <f t="shared" ref="H16:H36" si="0">(E16+F16+G16)/3</f>
        <v>200</v>
      </c>
      <c r="I16" s="6">
        <f t="shared" ref="I16:I36" si="1">SQRT(VARA(E16,F16,G16))/H16*100</f>
        <v>25</v>
      </c>
      <c r="J16" s="6">
        <f>H16*D16</f>
        <v>200</v>
      </c>
      <c r="K16" s="23"/>
      <c r="L16" s="7"/>
    </row>
    <row r="17" spans="1:12" s="8" customFormat="1" ht="17.25" customHeight="1" x14ac:dyDescent="0.2">
      <c r="A17" s="25">
        <v>3</v>
      </c>
      <c r="B17" s="29" t="s">
        <v>20</v>
      </c>
      <c r="C17" s="24" t="s">
        <v>17</v>
      </c>
      <c r="D17" s="6">
        <v>1</v>
      </c>
      <c r="E17" s="6">
        <v>250</v>
      </c>
      <c r="F17" s="6">
        <v>300</v>
      </c>
      <c r="G17" s="6">
        <v>350</v>
      </c>
      <c r="H17" s="6">
        <v>300</v>
      </c>
      <c r="I17" s="6">
        <f t="shared" si="1"/>
        <v>16.666666666666664</v>
      </c>
      <c r="J17" s="6">
        <f t="shared" ref="J17:J36" si="2">H17*D17</f>
        <v>300</v>
      </c>
      <c r="K17" s="23"/>
      <c r="L17" s="7"/>
    </row>
    <row r="18" spans="1:12" s="8" customFormat="1" ht="16.5" customHeight="1" x14ac:dyDescent="0.2">
      <c r="A18" s="25">
        <v>4</v>
      </c>
      <c r="B18" s="29" t="s">
        <v>33</v>
      </c>
      <c r="C18" s="24" t="s">
        <v>17</v>
      </c>
      <c r="D18" s="6">
        <v>1</v>
      </c>
      <c r="E18" s="6">
        <v>150</v>
      </c>
      <c r="F18" s="6">
        <v>200</v>
      </c>
      <c r="G18" s="6">
        <v>250</v>
      </c>
      <c r="H18" s="6">
        <f t="shared" si="0"/>
        <v>200</v>
      </c>
      <c r="I18" s="6">
        <f t="shared" si="1"/>
        <v>25</v>
      </c>
      <c r="J18" s="6">
        <f t="shared" si="2"/>
        <v>200</v>
      </c>
      <c r="K18" s="23"/>
      <c r="L18" s="7"/>
    </row>
    <row r="19" spans="1:12" s="8" customFormat="1" ht="15.75" customHeight="1" x14ac:dyDescent="0.2">
      <c r="A19" s="25">
        <v>5</v>
      </c>
      <c r="B19" s="29" t="s">
        <v>21</v>
      </c>
      <c r="C19" s="24" t="s">
        <v>17</v>
      </c>
      <c r="D19" s="6">
        <v>1</v>
      </c>
      <c r="E19" s="6">
        <v>150</v>
      </c>
      <c r="F19" s="6">
        <v>200</v>
      </c>
      <c r="G19" s="6">
        <v>250</v>
      </c>
      <c r="H19" s="6">
        <f t="shared" si="0"/>
        <v>200</v>
      </c>
      <c r="I19" s="6">
        <f t="shared" si="1"/>
        <v>25</v>
      </c>
      <c r="J19" s="6">
        <f t="shared" si="2"/>
        <v>200</v>
      </c>
      <c r="K19" s="23"/>
      <c r="L19" s="7"/>
    </row>
    <row r="20" spans="1:12" s="8" customFormat="1" ht="15.75" customHeight="1" x14ac:dyDescent="0.2">
      <c r="A20" s="25">
        <v>6</v>
      </c>
      <c r="B20" s="29" t="s">
        <v>22</v>
      </c>
      <c r="C20" s="24" t="s">
        <v>17</v>
      </c>
      <c r="D20" s="6">
        <v>1</v>
      </c>
      <c r="E20" s="6">
        <v>150</v>
      </c>
      <c r="F20" s="6">
        <v>200</v>
      </c>
      <c r="G20" s="6">
        <v>250</v>
      </c>
      <c r="H20" s="6">
        <f t="shared" si="0"/>
        <v>200</v>
      </c>
      <c r="I20" s="6">
        <f t="shared" si="1"/>
        <v>25</v>
      </c>
      <c r="J20" s="6">
        <f t="shared" si="2"/>
        <v>200</v>
      </c>
      <c r="K20" s="23"/>
      <c r="L20" s="7"/>
    </row>
    <row r="21" spans="1:12" s="8" customFormat="1" ht="15" customHeight="1" x14ac:dyDescent="0.2">
      <c r="A21" s="25">
        <v>7</v>
      </c>
      <c r="B21" s="29" t="s">
        <v>23</v>
      </c>
      <c r="C21" s="24" t="s">
        <v>17</v>
      </c>
      <c r="D21" s="6">
        <v>2</v>
      </c>
      <c r="E21" s="6">
        <v>150</v>
      </c>
      <c r="F21" s="6">
        <v>200</v>
      </c>
      <c r="G21" s="6">
        <v>250</v>
      </c>
      <c r="H21" s="6">
        <f t="shared" si="0"/>
        <v>200</v>
      </c>
      <c r="I21" s="6">
        <f t="shared" si="1"/>
        <v>25</v>
      </c>
      <c r="J21" s="6">
        <f t="shared" si="2"/>
        <v>400</v>
      </c>
      <c r="K21" s="23"/>
      <c r="L21" s="7"/>
    </row>
    <row r="22" spans="1:12" s="8" customFormat="1" ht="24" customHeight="1" x14ac:dyDescent="0.2">
      <c r="A22" s="25">
        <v>8</v>
      </c>
      <c r="B22" s="29" t="s">
        <v>34</v>
      </c>
      <c r="C22" s="24" t="s">
        <v>17</v>
      </c>
      <c r="D22" s="6">
        <v>1</v>
      </c>
      <c r="E22" s="6">
        <v>300</v>
      </c>
      <c r="F22" s="6">
        <v>350</v>
      </c>
      <c r="G22" s="6">
        <v>400</v>
      </c>
      <c r="H22" s="6">
        <v>350</v>
      </c>
      <c r="I22" s="6">
        <f t="shared" si="1"/>
        <v>14.285714285714285</v>
      </c>
      <c r="J22" s="6">
        <f t="shared" si="2"/>
        <v>350</v>
      </c>
      <c r="K22" s="23"/>
      <c r="L22" s="7"/>
    </row>
    <row r="23" spans="1:12" s="8" customFormat="1" ht="15" customHeight="1" x14ac:dyDescent="0.2">
      <c r="A23" s="25">
        <v>9</v>
      </c>
      <c r="B23" s="29" t="s">
        <v>24</v>
      </c>
      <c r="C23" s="24" t="s">
        <v>17</v>
      </c>
      <c r="D23" s="6">
        <v>3</v>
      </c>
      <c r="E23" s="6">
        <v>150</v>
      </c>
      <c r="F23" s="6">
        <v>200</v>
      </c>
      <c r="G23" s="6">
        <v>250</v>
      </c>
      <c r="H23" s="6">
        <f t="shared" si="0"/>
        <v>200</v>
      </c>
      <c r="I23" s="6">
        <f t="shared" si="1"/>
        <v>25</v>
      </c>
      <c r="J23" s="6">
        <f t="shared" si="2"/>
        <v>600</v>
      </c>
      <c r="K23" s="23"/>
      <c r="L23" s="7"/>
    </row>
    <row r="24" spans="1:12" s="8" customFormat="1" ht="15.75" customHeight="1" x14ac:dyDescent="0.2">
      <c r="A24" s="25">
        <v>10</v>
      </c>
      <c r="B24" s="29" t="s">
        <v>25</v>
      </c>
      <c r="C24" s="24" t="s">
        <v>17</v>
      </c>
      <c r="D24" s="6">
        <v>2</v>
      </c>
      <c r="E24" s="6">
        <v>150</v>
      </c>
      <c r="F24" s="6">
        <v>200</v>
      </c>
      <c r="G24" s="6">
        <v>250</v>
      </c>
      <c r="H24" s="6">
        <f t="shared" si="0"/>
        <v>200</v>
      </c>
      <c r="I24" s="6">
        <f t="shared" si="1"/>
        <v>25</v>
      </c>
      <c r="J24" s="6">
        <f t="shared" si="2"/>
        <v>400</v>
      </c>
      <c r="K24" s="23"/>
      <c r="L24" s="7"/>
    </row>
    <row r="25" spans="1:12" s="8" customFormat="1" ht="13.5" customHeight="1" x14ac:dyDescent="0.2">
      <c r="A25" s="25">
        <v>11</v>
      </c>
      <c r="B25" s="29" t="s">
        <v>35</v>
      </c>
      <c r="C25" s="24" t="s">
        <v>17</v>
      </c>
      <c r="D25" s="6">
        <v>2</v>
      </c>
      <c r="E25" s="6">
        <v>150</v>
      </c>
      <c r="F25" s="6">
        <v>200</v>
      </c>
      <c r="G25" s="6">
        <v>250</v>
      </c>
      <c r="H25" s="6">
        <f t="shared" si="0"/>
        <v>200</v>
      </c>
      <c r="I25" s="6">
        <f t="shared" si="1"/>
        <v>25</v>
      </c>
      <c r="J25" s="6">
        <f t="shared" si="2"/>
        <v>400</v>
      </c>
      <c r="K25" s="23"/>
      <c r="L25" s="7"/>
    </row>
    <row r="26" spans="1:12" s="8" customFormat="1" ht="24.75" customHeight="1" x14ac:dyDescent="0.2">
      <c r="A26" s="25">
        <v>12</v>
      </c>
      <c r="B26" s="29" t="s">
        <v>26</v>
      </c>
      <c r="C26" s="24" t="s">
        <v>17</v>
      </c>
      <c r="D26" s="6">
        <v>1</v>
      </c>
      <c r="E26" s="6">
        <v>150</v>
      </c>
      <c r="F26" s="6">
        <v>200</v>
      </c>
      <c r="G26" s="6">
        <v>250</v>
      </c>
      <c r="H26" s="6">
        <f t="shared" si="0"/>
        <v>200</v>
      </c>
      <c r="I26" s="6">
        <f t="shared" si="1"/>
        <v>25</v>
      </c>
      <c r="J26" s="6">
        <f t="shared" si="2"/>
        <v>200</v>
      </c>
      <c r="K26" s="23"/>
      <c r="L26" s="7"/>
    </row>
    <row r="27" spans="1:12" s="8" customFormat="1" ht="22.5" customHeight="1" x14ac:dyDescent="0.2">
      <c r="A27" s="25">
        <v>13</v>
      </c>
      <c r="B27" s="29" t="s">
        <v>27</v>
      </c>
      <c r="C27" s="24" t="s">
        <v>17</v>
      </c>
      <c r="D27" s="6">
        <v>2</v>
      </c>
      <c r="E27" s="6">
        <v>150</v>
      </c>
      <c r="F27" s="6">
        <v>200</v>
      </c>
      <c r="G27" s="6">
        <v>250</v>
      </c>
      <c r="H27" s="6">
        <f t="shared" si="0"/>
        <v>200</v>
      </c>
      <c r="I27" s="6">
        <f t="shared" si="1"/>
        <v>25</v>
      </c>
      <c r="J27" s="6">
        <f t="shared" si="2"/>
        <v>400</v>
      </c>
      <c r="K27" s="23"/>
      <c r="L27" s="7"/>
    </row>
    <row r="28" spans="1:12" s="8" customFormat="1" ht="24.75" customHeight="1" x14ac:dyDescent="0.2">
      <c r="A28" s="25">
        <v>14</v>
      </c>
      <c r="B28" s="29" t="s">
        <v>28</v>
      </c>
      <c r="C28" s="24" t="s">
        <v>17</v>
      </c>
      <c r="D28" s="6">
        <v>4</v>
      </c>
      <c r="E28" s="6">
        <v>150</v>
      </c>
      <c r="F28" s="6">
        <v>200</v>
      </c>
      <c r="G28" s="6">
        <v>250</v>
      </c>
      <c r="H28" s="6">
        <f t="shared" si="0"/>
        <v>200</v>
      </c>
      <c r="I28" s="6">
        <f t="shared" si="1"/>
        <v>25</v>
      </c>
      <c r="J28" s="6">
        <f>H28*D28</f>
        <v>800</v>
      </c>
      <c r="K28" s="23"/>
      <c r="L28" s="7"/>
    </row>
    <row r="29" spans="1:12" s="8" customFormat="1" ht="15.75" customHeight="1" x14ac:dyDescent="0.2">
      <c r="A29" s="25">
        <v>15</v>
      </c>
      <c r="B29" s="29" t="s">
        <v>29</v>
      </c>
      <c r="C29" s="24" t="s">
        <v>17</v>
      </c>
      <c r="D29" s="6">
        <v>1</v>
      </c>
      <c r="E29" s="6">
        <v>150</v>
      </c>
      <c r="F29" s="6">
        <v>200</v>
      </c>
      <c r="G29" s="6">
        <v>250</v>
      </c>
      <c r="H29" s="6">
        <f t="shared" si="0"/>
        <v>200</v>
      </c>
      <c r="I29" s="6">
        <f t="shared" si="1"/>
        <v>25</v>
      </c>
      <c r="J29" s="6">
        <f t="shared" si="2"/>
        <v>200</v>
      </c>
      <c r="K29" s="23"/>
      <c r="L29" s="7"/>
    </row>
    <row r="30" spans="1:12" s="8" customFormat="1" ht="15" customHeight="1" x14ac:dyDescent="0.2">
      <c r="A30" s="25">
        <v>16</v>
      </c>
      <c r="B30" s="29" t="s">
        <v>36</v>
      </c>
      <c r="C30" s="24" t="s">
        <v>17</v>
      </c>
      <c r="D30" s="6">
        <v>1</v>
      </c>
      <c r="E30" s="6">
        <v>150</v>
      </c>
      <c r="F30" s="6">
        <v>200</v>
      </c>
      <c r="G30" s="6">
        <v>250</v>
      </c>
      <c r="H30" s="6">
        <f t="shared" si="0"/>
        <v>200</v>
      </c>
      <c r="I30" s="6">
        <f t="shared" si="1"/>
        <v>25</v>
      </c>
      <c r="J30" s="6">
        <f t="shared" si="2"/>
        <v>200</v>
      </c>
      <c r="K30" s="23"/>
      <c r="L30" s="7"/>
    </row>
    <row r="31" spans="1:12" s="8" customFormat="1" ht="14.25" customHeight="1" x14ac:dyDescent="0.2">
      <c r="A31" s="25">
        <v>17</v>
      </c>
      <c r="B31" s="29" t="s">
        <v>37</v>
      </c>
      <c r="C31" s="24" t="s">
        <v>17</v>
      </c>
      <c r="D31" s="6">
        <v>1</v>
      </c>
      <c r="E31" s="6">
        <v>150</v>
      </c>
      <c r="F31" s="6">
        <v>200</v>
      </c>
      <c r="G31" s="6">
        <v>250</v>
      </c>
      <c r="H31" s="6">
        <f t="shared" si="0"/>
        <v>200</v>
      </c>
      <c r="I31" s="6">
        <f t="shared" si="1"/>
        <v>25</v>
      </c>
      <c r="J31" s="6">
        <f t="shared" si="2"/>
        <v>200</v>
      </c>
      <c r="K31" s="23"/>
      <c r="L31" s="7"/>
    </row>
    <row r="32" spans="1:12" s="8" customFormat="1" ht="22.5" customHeight="1" x14ac:dyDescent="0.2">
      <c r="A32" s="25">
        <v>18</v>
      </c>
      <c r="B32" s="29" t="s">
        <v>38</v>
      </c>
      <c r="C32" s="24" t="s">
        <v>17</v>
      </c>
      <c r="D32" s="6">
        <v>2</v>
      </c>
      <c r="E32" s="6">
        <v>150</v>
      </c>
      <c r="F32" s="6">
        <v>200</v>
      </c>
      <c r="G32" s="6">
        <v>250</v>
      </c>
      <c r="H32" s="6">
        <f t="shared" si="0"/>
        <v>200</v>
      </c>
      <c r="I32" s="6">
        <f t="shared" si="1"/>
        <v>25</v>
      </c>
      <c r="J32" s="6">
        <f t="shared" si="2"/>
        <v>400</v>
      </c>
      <c r="K32" s="23"/>
      <c r="L32" s="7"/>
    </row>
    <row r="33" spans="1:12" s="8" customFormat="1" ht="14.25" customHeight="1" x14ac:dyDescent="0.2">
      <c r="A33" s="25">
        <v>19</v>
      </c>
      <c r="B33" s="29" t="s">
        <v>39</v>
      </c>
      <c r="C33" s="24" t="s">
        <v>17</v>
      </c>
      <c r="D33" s="6">
        <v>4</v>
      </c>
      <c r="E33" s="6">
        <v>150</v>
      </c>
      <c r="F33" s="6">
        <v>200</v>
      </c>
      <c r="G33" s="6">
        <v>250</v>
      </c>
      <c r="H33" s="6">
        <f t="shared" si="0"/>
        <v>200</v>
      </c>
      <c r="I33" s="6">
        <f t="shared" si="1"/>
        <v>25</v>
      </c>
      <c r="J33" s="6">
        <f t="shared" si="2"/>
        <v>800</v>
      </c>
      <c r="K33" s="23"/>
      <c r="L33" s="7"/>
    </row>
    <row r="34" spans="1:12" s="8" customFormat="1" ht="21.75" customHeight="1" x14ac:dyDescent="0.2">
      <c r="A34" s="25">
        <v>20</v>
      </c>
      <c r="B34" s="29" t="s">
        <v>40</v>
      </c>
      <c r="C34" s="24" t="s">
        <v>17</v>
      </c>
      <c r="D34" s="6">
        <v>5</v>
      </c>
      <c r="E34" s="6">
        <v>150</v>
      </c>
      <c r="F34" s="6">
        <v>200</v>
      </c>
      <c r="G34" s="6">
        <v>250</v>
      </c>
      <c r="H34" s="6">
        <f t="shared" si="0"/>
        <v>200</v>
      </c>
      <c r="I34" s="6">
        <f t="shared" si="1"/>
        <v>25</v>
      </c>
      <c r="J34" s="6">
        <f t="shared" si="2"/>
        <v>1000</v>
      </c>
      <c r="K34" s="23"/>
      <c r="L34" s="7"/>
    </row>
    <row r="35" spans="1:12" s="8" customFormat="1" ht="13.5" customHeight="1" x14ac:dyDescent="0.2">
      <c r="A35" s="25">
        <v>21</v>
      </c>
      <c r="B35" s="29" t="s">
        <v>30</v>
      </c>
      <c r="C35" s="24" t="s">
        <v>17</v>
      </c>
      <c r="D35" s="6">
        <v>11</v>
      </c>
      <c r="E35" s="6">
        <v>100</v>
      </c>
      <c r="F35" s="6">
        <v>150</v>
      </c>
      <c r="G35" s="6">
        <v>200</v>
      </c>
      <c r="H35" s="6">
        <f t="shared" si="0"/>
        <v>150</v>
      </c>
      <c r="I35" s="6">
        <f t="shared" si="1"/>
        <v>33.333333333333329</v>
      </c>
      <c r="J35" s="6">
        <f t="shared" si="2"/>
        <v>1650</v>
      </c>
      <c r="K35" s="23"/>
      <c r="L35" s="7"/>
    </row>
    <row r="36" spans="1:12" s="8" customFormat="1" ht="13.5" customHeight="1" x14ac:dyDescent="0.2">
      <c r="A36" s="25">
        <v>22</v>
      </c>
      <c r="B36" s="29" t="s">
        <v>31</v>
      </c>
      <c r="C36" s="24" t="s">
        <v>17</v>
      </c>
      <c r="D36" s="6">
        <v>9</v>
      </c>
      <c r="E36" s="6">
        <v>150</v>
      </c>
      <c r="F36" s="6">
        <v>200</v>
      </c>
      <c r="G36" s="6">
        <v>250</v>
      </c>
      <c r="H36" s="6">
        <f t="shared" si="0"/>
        <v>200</v>
      </c>
      <c r="I36" s="6">
        <f t="shared" si="1"/>
        <v>25</v>
      </c>
      <c r="J36" s="6">
        <f t="shared" si="2"/>
        <v>1800</v>
      </c>
      <c r="K36" s="23"/>
      <c r="L36" s="7"/>
    </row>
    <row r="37" spans="1:12" s="8" customFormat="1" x14ac:dyDescent="0.2">
      <c r="A37" s="54" t="s">
        <v>14</v>
      </c>
      <c r="B37" s="54"/>
      <c r="C37" s="54"/>
      <c r="D37" s="54"/>
      <c r="E37" s="54"/>
      <c r="F37" s="54"/>
      <c r="G37" s="54"/>
      <c r="H37" s="54"/>
      <c r="I37" s="54"/>
      <c r="J37" s="30">
        <f>SUM(J15:J36)</f>
        <v>11700</v>
      </c>
      <c r="K37" s="23"/>
      <c r="L37" s="7"/>
    </row>
    <row r="38" spans="1:12" ht="4.5" customHeight="1" x14ac:dyDescent="0.2">
      <c r="A38" s="9"/>
      <c r="B38" s="18"/>
      <c r="C38" s="9"/>
      <c r="D38" s="9"/>
      <c r="E38" s="9"/>
      <c r="F38" s="9"/>
      <c r="G38" s="9"/>
      <c r="H38" s="9"/>
      <c r="I38" s="9"/>
      <c r="J38" s="10"/>
    </row>
    <row r="39" spans="1:12" x14ac:dyDescent="0.2">
      <c r="A39" s="9"/>
      <c r="B39" s="18" t="s">
        <v>44</v>
      </c>
      <c r="C39" s="9"/>
      <c r="D39" s="9"/>
      <c r="E39" s="9"/>
      <c r="F39" s="9"/>
      <c r="G39" s="9"/>
      <c r="H39" s="9"/>
      <c r="I39" s="9"/>
      <c r="J39" s="10"/>
    </row>
    <row r="40" spans="1:12" ht="15.75" x14ac:dyDescent="0.25">
      <c r="A40" s="11"/>
      <c r="B40" s="9"/>
      <c r="C40" s="12"/>
      <c r="D40" s="12"/>
      <c r="E40" s="12"/>
      <c r="F40" s="13"/>
      <c r="G40" s="13"/>
      <c r="H40" s="13"/>
      <c r="I40" s="14"/>
      <c r="J40" s="14"/>
    </row>
    <row r="41" spans="1:12" s="20" customFormat="1" ht="27.75" hidden="1" customHeight="1" x14ac:dyDescent="0.25">
      <c r="A41" s="19"/>
      <c r="B41" s="37"/>
      <c r="C41" s="37"/>
      <c r="D41" s="37"/>
      <c r="E41" s="37"/>
    </row>
    <row r="42" spans="1:12" s="20" customFormat="1" ht="48" customHeight="1" x14ac:dyDescent="0.25">
      <c r="A42" s="19"/>
      <c r="B42" s="37"/>
      <c r="C42" s="37"/>
      <c r="D42" s="26"/>
      <c r="E42" s="26"/>
    </row>
    <row r="43" spans="1:12" ht="15.75" x14ac:dyDescent="0.25">
      <c r="B43" s="21"/>
      <c r="C43" s="15"/>
      <c r="D43" s="14"/>
      <c r="E43" s="14"/>
      <c r="F43" s="14"/>
      <c r="G43" s="14"/>
      <c r="H43" s="14"/>
    </row>
    <row r="44" spans="1:12" ht="15.75" x14ac:dyDescent="0.25">
      <c r="B44" s="51"/>
      <c r="C44" s="51"/>
      <c r="D44" s="51"/>
      <c r="E44" s="51"/>
      <c r="F44" s="14"/>
      <c r="G44" s="22"/>
      <c r="H44" s="14"/>
    </row>
    <row r="45" spans="1:12" ht="15.75" x14ac:dyDescent="0.2">
      <c r="B45" s="36"/>
      <c r="C45" s="36"/>
      <c r="D45" s="36"/>
      <c r="E45" s="36"/>
      <c r="F45" s="43"/>
      <c r="G45" s="44"/>
      <c r="H45" s="44"/>
    </row>
    <row r="46" spans="1:12" ht="15.75" x14ac:dyDescent="0.25">
      <c r="B46" s="16"/>
      <c r="C46" s="17"/>
      <c r="D46" s="17"/>
      <c r="E46" s="17"/>
      <c r="F46" s="14"/>
      <c r="G46" s="22"/>
      <c r="H46" s="14"/>
    </row>
    <row r="47" spans="1:12" ht="15.75" x14ac:dyDescent="0.2">
      <c r="B47" s="17"/>
    </row>
  </sheetData>
  <mergeCells count="24">
    <mergeCell ref="G1:J1"/>
    <mergeCell ref="B44:E44"/>
    <mergeCell ref="C13:C14"/>
    <mergeCell ref="D13:D14"/>
    <mergeCell ref="E13:G13"/>
    <mergeCell ref="H13:H14"/>
    <mergeCell ref="B41:E41"/>
    <mergeCell ref="A37:I37"/>
    <mergeCell ref="A3:J3"/>
    <mergeCell ref="B45:E45"/>
    <mergeCell ref="A7:J7"/>
    <mergeCell ref="A2:J2"/>
    <mergeCell ref="A5:J5"/>
    <mergeCell ref="A6:J6"/>
    <mergeCell ref="B42:C42"/>
    <mergeCell ref="I13:I14"/>
    <mergeCell ref="J13:J14"/>
    <mergeCell ref="F45:H45"/>
    <mergeCell ref="A8:J8"/>
    <mergeCell ref="A9:J9"/>
    <mergeCell ref="B10:F10"/>
    <mergeCell ref="B11:J11"/>
    <mergeCell ref="A13:A14"/>
    <mergeCell ref="B13:B14"/>
  </mergeCells>
  <pageMargins left="0.70866141732283472" right="0.70866141732283472" top="0.74803149606299213" bottom="0.74803149606299213" header="0.31496062992125984" footer="0.31496062992125984"/>
  <pageSetup paperSize="9" scale="6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2026-06-01T09:04:55Z</dcterms:modified>
</cp:coreProperties>
</file>