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19"/>
  </bookViews>
  <sheets>
    <sheet name="Обоснование" sheetId="54" r:id="rId1"/>
  </sheets>
  <definedNames>
    <definedName name="_xlnm.Print_Area" localSheetId="0">Обоснование!$A$1:$K$45</definedName>
  </definedNames>
  <calcPr calcId="145621"/>
</workbook>
</file>

<file path=xl/calcChain.xml><?xml version="1.0" encoding="utf-8"?>
<calcChain xmlns="http://schemas.openxmlformats.org/spreadsheetml/2006/main">
  <c r="K11" i="54" l="1"/>
  <c r="I10" i="54"/>
  <c r="J10" i="54" s="1"/>
  <c r="H9" i="54"/>
  <c r="I9" i="54" s="1"/>
  <c r="J9" i="54" s="1"/>
  <c r="H10" i="54"/>
  <c r="K10" i="54" s="1"/>
  <c r="H11" i="54"/>
  <c r="I11" i="54" s="1"/>
  <c r="J11" i="54" s="1"/>
  <c r="H12" i="54"/>
  <c r="I12" i="54" s="1"/>
  <c r="J12" i="54" s="1"/>
  <c r="K12" i="54" l="1"/>
  <c r="K9" i="54"/>
  <c r="H8" i="54"/>
  <c r="K8" i="54" s="1"/>
  <c r="K13" i="54" s="1"/>
  <c r="I8" i="54" l="1"/>
  <c r="J8" i="54" s="1"/>
  <c r="H15" i="54"/>
</calcChain>
</file>

<file path=xl/sharedStrings.xml><?xml version="1.0" encoding="utf-8"?>
<sst xmlns="http://schemas.openxmlformats.org/spreadsheetml/2006/main" count="26" uniqueCount="23">
  <si>
    <t>№ п/п</t>
  </si>
  <si>
    <t>Наименование товара</t>
  </si>
  <si>
    <t>Кол-во</t>
  </si>
  <si>
    <t>Источники информации о ценах</t>
  </si>
  <si>
    <t>Средняя цена, в рублях</t>
  </si>
  <si>
    <t>Среднее квадратичное отклонение</t>
  </si>
  <si>
    <t>Приложение</t>
  </si>
  <si>
    <t xml:space="preserve"> %</t>
  </si>
  <si>
    <r>
      <t>Коэффициент вариации,</t>
    </r>
    <r>
      <rPr>
        <b/>
        <sz val="18"/>
        <color indexed="8"/>
        <rFont val="Times New Roman"/>
        <family val="1"/>
        <charset val="204"/>
      </rPr>
      <t>*</t>
    </r>
  </si>
  <si>
    <t>Цена за товар, рассчитанная государственным заказчиком из указанных источников информации, руб*</t>
  </si>
  <si>
    <t>** - начальная максимальная цена контракта определена как среднее значение, рассчитанное по формуле:</t>
  </si>
  <si>
    <t>Поставщик №1</t>
  </si>
  <si>
    <t>Поставщик №3</t>
  </si>
  <si>
    <t>*  - На основании расчитанного значения кофициента вариации совокупность цен принимается:</t>
  </si>
  <si>
    <t>Оказание услуг по техническому обслуживанию и ремонту автомобиля ЗИЛ 130АУ63А</t>
  </si>
  <si>
    <t>Единица измерения</t>
  </si>
  <si>
    <t>ИТОГО общая цена оказания услуг, рассчитанная государственным заказчиком для определения начальной максимальной цены контракта</t>
  </si>
  <si>
    <t>Поставщик №2</t>
  </si>
  <si>
    <t xml:space="preserve">Расчёт - обоснование начальной (максимальной) цены контракта </t>
  </si>
  <si>
    <t>Экономист</t>
  </si>
  <si>
    <t>Страмилова Д.А.</t>
  </si>
  <si>
    <t>шт</t>
  </si>
  <si>
    <t>Аспиратор с сосудом ловушкой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</si>
</sst>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6" fillId="2" borderId="0" xfId="0" applyFont="1" applyFill="1"/>
    <xf numFmtId="0" fontId="0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2" borderId="0" xfId="0" applyFont="1" applyFill="1" applyBorder="1"/>
    <xf numFmtId="0" fontId="6" fillId="0" borderId="0" xfId="0" applyFont="1" applyBorder="1"/>
    <xf numFmtId="164" fontId="10" fillId="0" borderId="0" xfId="0" applyNumberFormat="1" applyFont="1" applyBorder="1"/>
    <xf numFmtId="0" fontId="9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0" fillId="2" borderId="0" xfId="0" applyFill="1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9" fontId="12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vertical="distributed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3" xfId="0" applyFont="1" applyBorder="1"/>
    <xf numFmtId="0" fontId="9" fillId="2" borderId="3" xfId="0" applyFont="1" applyFill="1" applyBorder="1"/>
    <xf numFmtId="0" fontId="9" fillId="0" borderId="3" xfId="0" applyFont="1" applyBorder="1"/>
    <xf numFmtId="0" fontId="9" fillId="2" borderId="5" xfId="0" applyFont="1" applyFill="1" applyBorder="1"/>
    <xf numFmtId="0" fontId="9" fillId="0" borderId="5" xfId="0" applyFont="1" applyBorder="1"/>
    <xf numFmtId="0" fontId="9" fillId="0" borderId="6" xfId="0" applyFont="1" applyBorder="1"/>
    <xf numFmtId="0" fontId="18" fillId="0" borderId="0" xfId="0" applyFont="1" applyBorder="1"/>
    <xf numFmtId="0" fontId="8" fillId="2" borderId="0" xfId="0" applyFont="1" applyFill="1" applyBorder="1"/>
    <xf numFmtId="0" fontId="8" fillId="0" borderId="0" xfId="0" applyFont="1" applyBorder="1"/>
    <xf numFmtId="164" fontId="17" fillId="0" borderId="0" xfId="0" applyNumberFormat="1" applyFont="1" applyBorder="1"/>
    <xf numFmtId="0" fontId="15" fillId="0" borderId="0" xfId="0" applyNumberFormat="1" applyFont="1" applyBorder="1"/>
    <xf numFmtId="4" fontId="17" fillId="0" borderId="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19" fillId="2" borderId="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distributed" wrapText="1"/>
    </xf>
    <xf numFmtId="0" fontId="12" fillId="2" borderId="3" xfId="0" applyFont="1" applyFill="1" applyBorder="1" applyAlignment="1">
      <alignment horizontal="center" vertical="distributed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10583</xdr:colOff>
      <xdr:row>16</xdr:row>
      <xdr:rowOff>275167</xdr:rowOff>
    </xdr:from>
    <xdr:to>
      <xdr:col>10</xdr:col>
      <xdr:colOff>84666</xdr:colOff>
      <xdr:row>19</xdr:row>
      <xdr:rowOff>52917</xdr:rowOff>
    </xdr:to>
    <xdr:pic>
      <xdr:nvPicPr>
        <xdr:cNvPr id="1245" name="Рисунок 1"/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60000" y="7418917"/>
          <a:ext cx="250824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BreakPreview" zoomScale="90" zoomScaleSheetLayoutView="90" workbookViewId="0">
      <selection activeCell="C18" sqref="C18"/>
    </sheetView>
  </sheetViews>
  <sheetFormatPr defaultRowHeight="15" x14ac:dyDescent="0.25"/>
  <cols>
    <col min="1" max="1" width="7.42578125" customWidth="1"/>
    <col min="2" max="2" width="50.42578125" style="5" customWidth="1"/>
    <col min="3" max="3" width="15.42578125" customWidth="1"/>
    <col min="4" max="4" width="11.42578125" customWidth="1"/>
    <col min="5" max="7" width="17.28515625" bestFit="1" customWidth="1"/>
    <col min="8" max="8" width="15.5703125" style="15" customWidth="1"/>
    <col min="9" max="9" width="17.140625" customWidth="1"/>
    <col min="10" max="10" width="19.42578125" customWidth="1"/>
    <col min="11" max="11" width="22.140625" customWidth="1"/>
    <col min="12" max="12" width="17.28515625" customWidth="1"/>
    <col min="13" max="13" width="15" customWidth="1"/>
  </cols>
  <sheetData>
    <row r="1" spans="1:13" s="1" customFormat="1" ht="26.25" x14ac:dyDescent="0.4">
      <c r="B1" s="3"/>
      <c r="H1" s="3"/>
      <c r="J1" s="53" t="s">
        <v>6</v>
      </c>
      <c r="K1" s="53"/>
    </row>
    <row r="2" spans="1:13" s="1" customFormat="1" ht="26.25" x14ac:dyDescent="0.4">
      <c r="B2" s="3"/>
      <c r="H2" s="3"/>
      <c r="J2" s="22"/>
      <c r="K2" s="22"/>
    </row>
    <row r="3" spans="1:13" s="1" customFormat="1" ht="26.25" x14ac:dyDescent="0.4">
      <c r="A3" s="53" t="s">
        <v>18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3" s="1" customFormat="1" ht="6" customHeight="1" x14ac:dyDescent="0.25">
      <c r="B4" s="3"/>
      <c r="H4" s="3"/>
    </row>
    <row r="5" spans="1:13" s="1" customFormat="1" ht="15.75" hidden="1" x14ac:dyDescent="0.25">
      <c r="B5" s="3"/>
      <c r="H5" s="3"/>
    </row>
    <row r="6" spans="1:13" s="25" customFormat="1" ht="43.5" customHeight="1" x14ac:dyDescent="0.25">
      <c r="A6" s="54" t="s">
        <v>0</v>
      </c>
      <c r="B6" s="55" t="s">
        <v>1</v>
      </c>
      <c r="C6" s="52" t="s">
        <v>15</v>
      </c>
      <c r="D6" s="52" t="s">
        <v>2</v>
      </c>
      <c r="E6" s="52" t="s">
        <v>3</v>
      </c>
      <c r="F6" s="52"/>
      <c r="G6" s="52"/>
      <c r="H6" s="56" t="s">
        <v>4</v>
      </c>
      <c r="I6" s="52" t="s">
        <v>5</v>
      </c>
      <c r="J6" s="17" t="s">
        <v>8</v>
      </c>
      <c r="K6" s="52" t="s">
        <v>9</v>
      </c>
      <c r="L6" s="24"/>
    </row>
    <row r="7" spans="1:13" s="25" customFormat="1" ht="59.25" customHeight="1" thickBot="1" x14ac:dyDescent="0.3">
      <c r="A7" s="54"/>
      <c r="B7" s="55"/>
      <c r="C7" s="52"/>
      <c r="D7" s="52"/>
      <c r="E7" s="42" t="s">
        <v>11</v>
      </c>
      <c r="F7" s="23" t="s">
        <v>17</v>
      </c>
      <c r="G7" s="23" t="s">
        <v>12</v>
      </c>
      <c r="H7" s="57"/>
      <c r="I7" s="52"/>
      <c r="J7" s="18" t="s">
        <v>7</v>
      </c>
      <c r="K7" s="52"/>
      <c r="L7" s="20"/>
      <c r="M7" s="21"/>
    </row>
    <row r="8" spans="1:13" s="29" customFormat="1" ht="21" x14ac:dyDescent="0.35">
      <c r="A8" s="26">
        <v>1</v>
      </c>
      <c r="B8" s="27" t="s">
        <v>22</v>
      </c>
      <c r="C8" s="28" t="s">
        <v>21</v>
      </c>
      <c r="D8" s="43">
        <v>1</v>
      </c>
      <c r="E8" s="49">
        <v>25200</v>
      </c>
      <c r="F8" s="49">
        <v>26964</v>
      </c>
      <c r="G8" s="49">
        <v>26460</v>
      </c>
      <c r="H8" s="46">
        <f>(E8+F8+G8)/3</f>
        <v>26208</v>
      </c>
      <c r="I8" s="47">
        <f>SQRT((POWER(E8-H8,2)+((POWER(F8-H8,2)+((POWER(G8-H8,2))/2)))))</f>
        <v>1272.5376222336217</v>
      </c>
      <c r="J8" s="51">
        <f>I8/H8*100</f>
        <v>4.855531220366383</v>
      </c>
      <c r="K8" s="48">
        <f>H8*D8</f>
        <v>26208</v>
      </c>
      <c r="L8" s="6"/>
    </row>
    <row r="9" spans="1:13" s="29" customFormat="1" ht="39.75" hidden="1" customHeight="1" x14ac:dyDescent="0.35">
      <c r="A9" s="26">
        <v>2</v>
      </c>
      <c r="B9" s="27" t="s">
        <v>14</v>
      </c>
      <c r="C9" s="28"/>
      <c r="D9" s="43"/>
      <c r="E9" s="44"/>
      <c r="F9" s="44"/>
      <c r="G9" s="45"/>
      <c r="H9" s="46">
        <f t="shared" ref="H9:H12" si="0">(E9+F9+G9)/3</f>
        <v>0</v>
      </c>
      <c r="I9" s="47">
        <f t="shared" ref="I9:I12" si="1">SQRT((POWER(E9-H9,2)+((POWER(F9-H9,2)+((POWER(G9-H9,2))/2)))))</f>
        <v>0</v>
      </c>
      <c r="J9" s="51" t="e">
        <f t="shared" ref="J9:J12" si="2">I9/H9*100</f>
        <v>#DIV/0!</v>
      </c>
      <c r="K9" s="48">
        <f t="shared" ref="K9:K12" si="3">H9*D9</f>
        <v>0</v>
      </c>
      <c r="L9" s="6"/>
    </row>
    <row r="10" spans="1:13" s="29" customFormat="1" ht="39.75" hidden="1" customHeight="1" x14ac:dyDescent="0.35">
      <c r="A10" s="26">
        <v>2</v>
      </c>
      <c r="B10" s="27" t="s">
        <v>14</v>
      </c>
      <c r="C10" s="28"/>
      <c r="D10" s="43"/>
      <c r="E10" s="44"/>
      <c r="F10" s="44"/>
      <c r="G10" s="45"/>
      <c r="H10" s="46">
        <f t="shared" si="0"/>
        <v>0</v>
      </c>
      <c r="I10" s="47">
        <f t="shared" si="1"/>
        <v>0</v>
      </c>
      <c r="J10" s="51" t="e">
        <f t="shared" si="2"/>
        <v>#DIV/0!</v>
      </c>
      <c r="K10" s="48">
        <f t="shared" si="3"/>
        <v>0</v>
      </c>
      <c r="L10" s="6"/>
    </row>
    <row r="11" spans="1:13" s="29" customFormat="1" ht="39.75" hidden="1" customHeight="1" x14ac:dyDescent="0.35">
      <c r="A11" s="26">
        <v>2</v>
      </c>
      <c r="B11" s="27" t="s">
        <v>14</v>
      </c>
      <c r="C11" s="28"/>
      <c r="D11" s="43"/>
      <c r="E11" s="44"/>
      <c r="F11" s="44"/>
      <c r="G11" s="45"/>
      <c r="H11" s="46">
        <f t="shared" si="0"/>
        <v>0</v>
      </c>
      <c r="I11" s="47">
        <f t="shared" si="1"/>
        <v>0</v>
      </c>
      <c r="J11" s="51" t="e">
        <f t="shared" si="2"/>
        <v>#DIV/0!</v>
      </c>
      <c r="K11" s="48">
        <f t="shared" si="3"/>
        <v>0</v>
      </c>
      <c r="L11" s="6"/>
    </row>
    <row r="12" spans="1:13" s="29" customFormat="1" ht="39.75" hidden="1" customHeight="1" x14ac:dyDescent="0.35">
      <c r="A12" s="26">
        <v>4</v>
      </c>
      <c r="B12" s="27" t="s">
        <v>14</v>
      </c>
      <c r="C12" s="28"/>
      <c r="D12" s="43"/>
      <c r="E12" s="44"/>
      <c r="F12" s="44"/>
      <c r="G12" s="45"/>
      <c r="H12" s="46">
        <f t="shared" si="0"/>
        <v>0</v>
      </c>
      <c r="I12" s="47">
        <f t="shared" si="1"/>
        <v>0</v>
      </c>
      <c r="J12" s="51" t="e">
        <f t="shared" si="2"/>
        <v>#DIV/0!</v>
      </c>
      <c r="K12" s="48">
        <f t="shared" si="3"/>
        <v>0</v>
      </c>
      <c r="L12" s="6"/>
    </row>
    <row r="13" spans="1:13" s="8" customFormat="1" ht="23.25" x14ac:dyDescent="0.35">
      <c r="A13" s="30" t="s">
        <v>16</v>
      </c>
      <c r="B13" s="31"/>
      <c r="C13" s="32"/>
      <c r="D13" s="32"/>
      <c r="E13" s="32"/>
      <c r="F13" s="32"/>
      <c r="G13" s="32"/>
      <c r="H13" s="33"/>
      <c r="I13" s="34"/>
      <c r="J13" s="35"/>
      <c r="K13" s="41">
        <f>SUM(K8:K12)</f>
        <v>26208</v>
      </c>
    </row>
    <row r="14" spans="1:13" s="7" customFormat="1" ht="23.25" x14ac:dyDescent="0.35">
      <c r="A14" s="36"/>
      <c r="B14" s="37"/>
      <c r="C14" s="38"/>
      <c r="D14" s="38"/>
      <c r="E14" s="38"/>
      <c r="F14" s="38"/>
      <c r="G14" s="38"/>
      <c r="H14" s="37"/>
      <c r="I14" s="38"/>
      <c r="J14" s="38"/>
      <c r="K14" s="39"/>
    </row>
    <row r="15" spans="1:13" s="7" customFormat="1" ht="23.25" x14ac:dyDescent="0.35">
      <c r="A15" s="16" t="s">
        <v>13</v>
      </c>
      <c r="B15" s="37"/>
      <c r="C15" s="38"/>
      <c r="D15" s="38"/>
      <c r="E15" s="38"/>
      <c r="F15" s="38"/>
      <c r="G15" s="38"/>
      <c r="H15" s="40" t="str">
        <f>IF(J14&lt;33,"однородной","неоднородной")</f>
        <v>однородной</v>
      </c>
      <c r="I15" s="38"/>
      <c r="J15" s="38"/>
      <c r="K15" s="39"/>
    </row>
    <row r="16" spans="1:13" s="7" customFormat="1" ht="23.25" x14ac:dyDescent="0.35">
      <c r="A16" s="16"/>
      <c r="B16" s="37"/>
      <c r="C16" s="38"/>
      <c r="D16" s="38"/>
      <c r="E16" s="38"/>
      <c r="F16" s="38"/>
      <c r="G16" s="38"/>
      <c r="I16" s="38"/>
      <c r="J16" s="38"/>
      <c r="K16" s="39"/>
    </row>
    <row r="17" spans="1:12" s="7" customFormat="1" ht="23.25" x14ac:dyDescent="0.35">
      <c r="A17" s="16" t="s">
        <v>10</v>
      </c>
      <c r="B17" s="37"/>
      <c r="C17" s="38"/>
      <c r="D17" s="38"/>
      <c r="E17" s="38"/>
      <c r="F17" s="38"/>
      <c r="G17" s="38"/>
      <c r="H17" s="37"/>
      <c r="I17" s="38"/>
      <c r="J17" s="38"/>
      <c r="K17" s="39"/>
    </row>
    <row r="18" spans="1:12" s="2" customFormat="1" ht="23.25" x14ac:dyDescent="0.35">
      <c r="A18" s="16"/>
      <c r="B18" s="50"/>
      <c r="C18" s="10"/>
      <c r="D18" s="10"/>
      <c r="E18" s="10"/>
      <c r="F18" s="10"/>
      <c r="G18" s="10"/>
      <c r="H18" s="9"/>
      <c r="I18" s="10"/>
      <c r="J18" s="10"/>
      <c r="K18" s="11"/>
    </row>
    <row r="19" spans="1:12" s="2" customFormat="1" ht="23.25" x14ac:dyDescent="0.35">
      <c r="A19" s="16"/>
      <c r="B19" s="9"/>
      <c r="C19" s="10"/>
      <c r="D19" s="10"/>
      <c r="E19" s="10"/>
      <c r="F19" s="10"/>
      <c r="G19" s="10"/>
      <c r="H19" s="9"/>
      <c r="I19" s="10"/>
      <c r="J19" s="10"/>
      <c r="K19" s="11"/>
    </row>
    <row r="20" spans="1:12" s="2" customFormat="1" ht="23.25" x14ac:dyDescent="0.35">
      <c r="A20" s="16"/>
      <c r="B20" s="9"/>
      <c r="C20" s="10"/>
      <c r="D20" s="10"/>
      <c r="E20" s="10"/>
      <c r="F20" s="10"/>
      <c r="G20" s="10"/>
      <c r="H20" s="9"/>
      <c r="I20" s="10"/>
      <c r="J20" s="10"/>
      <c r="K20" s="11"/>
    </row>
    <row r="21" spans="1:12" s="2" customFormat="1" ht="15.75" x14ac:dyDescent="0.25">
      <c r="B21" s="4"/>
      <c r="H21" s="4"/>
    </row>
    <row r="22" spans="1:12" s="7" customFormat="1" ht="23.25" x14ac:dyDescent="0.35">
      <c r="A22" s="12" t="s">
        <v>19</v>
      </c>
      <c r="B22" s="13"/>
      <c r="C22" s="13"/>
      <c r="D22" s="13"/>
      <c r="E22" s="13"/>
      <c r="F22" s="13"/>
      <c r="H22" s="19"/>
      <c r="K22" s="14" t="s">
        <v>20</v>
      </c>
      <c r="L22" s="8"/>
    </row>
    <row r="23" spans="1:12" s="2" customFormat="1" ht="15.75" x14ac:dyDescent="0.25">
      <c r="B23" s="4"/>
      <c r="H23" s="4"/>
    </row>
    <row r="24" spans="1:12" s="2" customFormat="1" ht="15.75" x14ac:dyDescent="0.25">
      <c r="B24" s="4"/>
      <c r="H24" s="4"/>
    </row>
    <row r="25" spans="1:12" s="2" customFormat="1" ht="15.75" x14ac:dyDescent="0.25">
      <c r="B25" s="4"/>
      <c r="H25" s="4"/>
    </row>
  </sheetData>
  <mergeCells count="10">
    <mergeCell ref="I6:I7"/>
    <mergeCell ref="K6:K7"/>
    <mergeCell ref="J1:K1"/>
    <mergeCell ref="A3:K3"/>
    <mergeCell ref="A6:A7"/>
    <mergeCell ref="B6:B7"/>
    <mergeCell ref="C6:C7"/>
    <mergeCell ref="D6:D7"/>
    <mergeCell ref="E6:G6"/>
    <mergeCell ref="H6:H7"/>
  </mergeCells>
  <printOptions horizontalCentered="1"/>
  <pageMargins left="0.43307086614173229" right="0.23622047244094491" top="0.59055118110236227" bottom="0.74803149606299213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2026-07-24T05:20:21Z</dcterms:modified>
</cp:coreProperties>
</file>