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mishurova\Downloads\"/>
    </mc:Choice>
  </mc:AlternateContent>
  <bookViews>
    <workbookView xWindow="0" yWindow="0" windowWidth="28800" windowHeight="11835"/>
  </bookViews>
  <sheets>
    <sheet name="Коэф. вар.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2" l="1"/>
  <c r="N4" i="2"/>
  <c r="L4" i="2"/>
  <c r="M4" i="2" s="1"/>
  <c r="J5" i="2"/>
  <c r="J4" i="2"/>
  <c r="N6" i="2" l="1"/>
  <c r="L5" i="2"/>
  <c r="M5" i="2" s="1"/>
</calcChain>
</file>

<file path=xl/sharedStrings.xml><?xml version="1.0" encoding="utf-8"?>
<sst xmlns="http://schemas.openxmlformats.org/spreadsheetml/2006/main" count="31" uniqueCount="27">
  <si>
    <t xml:space="preserve">Среднее квадратичное отклонение </t>
  </si>
  <si>
    <t>Коэффициент вариации</t>
  </si>
  <si>
    <t>(&lt;ц&gt;)</t>
  </si>
  <si>
    <t>(σ)</t>
  </si>
  <si>
    <t>(V)</t>
  </si>
  <si>
    <t>Количество/объем</t>
  </si>
  <si>
    <t>Ед.изм.</t>
  </si>
  <si>
    <t>Ответственный за обоснование цены контракта</t>
  </si>
  <si>
    <t>__________________</t>
  </si>
  <si>
    <r>
      <t>Расчет начальной (максимальной) цены Контракта
 методом сопоставимых рыночных цен (анализа рынка)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</si>
  <si>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НМЦК (руб.) итого  с учетом всех расходов, налогов и сборов </t>
  </si>
  <si>
    <t xml:space="preserve"> </t>
  </si>
  <si>
    <t>шт.</t>
  </si>
  <si>
    <t>№ п/п/</t>
  </si>
  <si>
    <t>Наименование товаров</t>
  </si>
  <si>
    <t>ОКПД2</t>
  </si>
  <si>
    <t>КТРУ</t>
  </si>
  <si>
    <t>отсутствует</t>
  </si>
  <si>
    <t>Минимальная цена единицы с учетом всех расходов, налогов и сборов</t>
  </si>
  <si>
    <t>Средняя цена единицы с учетом всех расходов, налогов и сборов</t>
  </si>
  <si>
    <t>26.20.40.190</t>
  </si>
  <si>
    <t>KVM-адаптер</t>
  </si>
  <si>
    <t>KVM консоль с переключателем</t>
  </si>
  <si>
    <t>КП № 1 (от 23.03.2026 № 01/26-13/396)</t>
  </si>
  <si>
    <t>КП № 2 (от 23.03.2026 № 01/26-13/397)</t>
  </si>
  <si>
    <t>КП № 3 (от 23.03.2026 № 01/26-13/395)</t>
  </si>
  <si>
    <t xml:space="preserve">Начальная (максимальная) Цена контракта (руб.) итого  с учетом всех расходов, налогов и сборов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</si>
</sst>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164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43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/>
    </xf>
    <xf numFmtId="4" fontId="2" fillId="2" borderId="1" xfId="2" applyNumberFormat="1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zoomScale="85" zoomScaleNormal="85" workbookViewId="0">
      <selection activeCell="D9" sqref="D9"/>
    </sheetView>
  </sheetViews>
  <sheetFormatPr defaultColWidth="9.28515625" defaultRowHeight="15" x14ac:dyDescent="0.25"/>
  <cols>
    <col min="1" max="1" width="5.28515625" style="6" customWidth="1"/>
    <col min="2" max="2" width="16.28515625" style="8" customWidth="1"/>
    <col min="3" max="3" width="18.7109375" style="8" customWidth="1"/>
    <col min="4" max="4" width="33.5703125" style="2" customWidth="1"/>
    <col min="5" max="5" width="12.7109375" style="2" customWidth="1"/>
    <col min="6" max="6" width="9.28515625" style="2" customWidth="1"/>
    <col min="7" max="7" width="14" style="9" customWidth="1"/>
    <col min="8" max="8" width="13.7109375" style="9" customWidth="1"/>
    <col min="9" max="9" width="12.7109375" style="9" customWidth="1"/>
    <col min="10" max="10" width="14.85546875" style="9" customWidth="1"/>
    <col min="11" max="11" width="15.42578125" style="1" customWidth="1"/>
    <col min="12" max="12" width="14.28515625" style="1" customWidth="1"/>
    <col min="13" max="13" width="14.140625" style="1" customWidth="1"/>
    <col min="14" max="14" width="18.140625" style="1" customWidth="1"/>
    <col min="15" max="15" width="0.28515625" style="1" hidden="1" customWidth="1"/>
    <col min="16" max="16" width="17" style="1" customWidth="1"/>
    <col min="17" max="17" width="13.28515625" style="1" bestFit="1" customWidth="1"/>
    <col min="18" max="16384" width="9.28515625" style="1"/>
  </cols>
  <sheetData>
    <row r="1" spans="1:17" ht="48" customHeight="1" x14ac:dyDescent="0.2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7" ht="88.5" customHeight="1" x14ac:dyDescent="0.25">
      <c r="A2" s="23" t="s">
        <v>13</v>
      </c>
      <c r="B2" s="25" t="s">
        <v>15</v>
      </c>
      <c r="C2" s="25" t="s">
        <v>16</v>
      </c>
      <c r="D2" s="23" t="s">
        <v>14</v>
      </c>
      <c r="E2" s="23" t="s">
        <v>5</v>
      </c>
      <c r="F2" s="23" t="s">
        <v>6</v>
      </c>
      <c r="G2" s="19" t="s">
        <v>23</v>
      </c>
      <c r="H2" s="19" t="s">
        <v>24</v>
      </c>
      <c r="I2" s="19" t="s">
        <v>25</v>
      </c>
      <c r="J2" s="3" t="s">
        <v>19</v>
      </c>
      <c r="K2" s="3" t="s">
        <v>18</v>
      </c>
      <c r="L2" s="3" t="s">
        <v>0</v>
      </c>
      <c r="M2" s="3" t="s">
        <v>1</v>
      </c>
      <c r="N2" s="4" t="s">
        <v>10</v>
      </c>
    </row>
    <row r="3" spans="1:17" ht="15.75" customHeight="1" x14ac:dyDescent="0.25">
      <c r="A3" s="23"/>
      <c r="B3" s="26"/>
      <c r="C3" s="26"/>
      <c r="D3" s="23"/>
      <c r="E3" s="23"/>
      <c r="F3" s="23"/>
      <c r="G3" s="19"/>
      <c r="H3" s="19"/>
      <c r="I3" s="19"/>
      <c r="J3" s="3" t="s">
        <v>2</v>
      </c>
      <c r="K3" s="3" t="s">
        <v>2</v>
      </c>
      <c r="L3" s="3" t="s">
        <v>3</v>
      </c>
      <c r="M3" s="3" t="s">
        <v>4</v>
      </c>
      <c r="N3" s="5"/>
    </row>
    <row r="4" spans="1:17" ht="15" customHeight="1" x14ac:dyDescent="0.25">
      <c r="A4" s="12">
        <v>1</v>
      </c>
      <c r="B4" s="12" t="s">
        <v>20</v>
      </c>
      <c r="C4" s="12" t="s">
        <v>17</v>
      </c>
      <c r="D4" s="12" t="s">
        <v>21</v>
      </c>
      <c r="E4" s="12">
        <v>32</v>
      </c>
      <c r="F4" s="12" t="s">
        <v>12</v>
      </c>
      <c r="G4" s="13">
        <v>7190</v>
      </c>
      <c r="H4" s="13">
        <v>7428.96</v>
      </c>
      <c r="I4" s="13">
        <v>7207.2</v>
      </c>
      <c r="J4" s="13">
        <f>AVERAGE(G4,H4,I4)</f>
        <v>7275.3866666666663</v>
      </c>
      <c r="K4" s="13">
        <v>7190</v>
      </c>
      <c r="L4" s="14">
        <f>STDEV(G4:I4)</f>
        <v>133.27616641145315</v>
      </c>
      <c r="M4" s="14">
        <f>SUM(L4/K4*100)</f>
        <v>1.8536323562093622</v>
      </c>
      <c r="N4" s="15">
        <f>K4*E4</f>
        <v>230080</v>
      </c>
      <c r="P4" s="9"/>
    </row>
    <row r="5" spans="1:17" ht="15.75" customHeight="1" x14ac:dyDescent="0.25">
      <c r="A5" s="12">
        <v>2</v>
      </c>
      <c r="B5" s="12" t="s">
        <v>20</v>
      </c>
      <c r="C5" s="12" t="s">
        <v>17</v>
      </c>
      <c r="D5" s="12" t="s">
        <v>22</v>
      </c>
      <c r="E5" s="12">
        <v>1</v>
      </c>
      <c r="F5" s="12" t="s">
        <v>12</v>
      </c>
      <c r="G5" s="13">
        <v>360655</v>
      </c>
      <c r="H5" s="13">
        <v>372686.16</v>
      </c>
      <c r="I5" s="13">
        <v>361561.2</v>
      </c>
      <c r="J5" s="13">
        <f>AVERAGE(G5,H5,I5)</f>
        <v>364967.45333333331</v>
      </c>
      <c r="K5" s="13">
        <v>360655</v>
      </c>
      <c r="L5" s="14">
        <f t="shared" ref="L5" si="0">STDEV(G5:I5)</f>
        <v>6699.9346313626893</v>
      </c>
      <c r="M5" s="14">
        <f>SUM(L5/K5*100)</f>
        <v>1.8577129476543206</v>
      </c>
      <c r="N5" s="15">
        <f>K5*E5</f>
        <v>360655</v>
      </c>
      <c r="P5" s="9"/>
    </row>
    <row r="6" spans="1:17" ht="22.5" customHeight="1" x14ac:dyDescent="0.2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  <c r="N6" s="11">
        <f>SUM(N4:N5)</f>
        <v>590735</v>
      </c>
      <c r="P6" s="7"/>
      <c r="Q6" s="7"/>
    </row>
    <row r="7" spans="1:17" ht="23.25" customHeight="1" x14ac:dyDescent="0.25"/>
    <row r="8" spans="1:17" ht="15" customHeight="1" x14ac:dyDescent="0.25">
      <c r="D8" s="24" t="s">
        <v>7</v>
      </c>
      <c r="E8" s="24"/>
      <c r="F8" s="18" t="s">
        <v>8</v>
      </c>
      <c r="G8" s="18"/>
      <c r="H8" s="18"/>
      <c r="I8" s="18"/>
      <c r="J8" s="16"/>
    </row>
    <row r="9" spans="1:17" ht="83.25" customHeight="1" x14ac:dyDescent="0.25">
      <c r="N9" s="7"/>
    </row>
    <row r="15" spans="1:17" x14ac:dyDescent="0.25">
      <c r="I15" s="9" t="s">
        <v>11</v>
      </c>
      <c r="N15" s="7"/>
    </row>
    <row r="20" spans="7:7" x14ac:dyDescent="0.25">
      <c r="G20" s="10"/>
    </row>
  </sheetData>
  <sheetProtection formatCells="0" formatColumns="0" formatRows="0" insertColumns="0" insertRows="0" insertHyperlinks="0" deleteColumns="0" deleteRows="0" sort="0" autoFilter="0" pivotTables="0"/>
  <protectedRanges>
    <protectedRange sqref="A7:D1048576 E6:J1048576 A2:C6 F4:F5" name="Диапазон3"/>
    <protectedRange sqref="D4:E5 D2:I3" name="Диапазон3_4"/>
    <protectedRange sqref="A1:J1" name="Диапазон3_5"/>
  </protectedRanges>
  <mergeCells count="13">
    <mergeCell ref="A1:N1"/>
    <mergeCell ref="F8:I8"/>
    <mergeCell ref="H2:H3"/>
    <mergeCell ref="I2:I3"/>
    <mergeCell ref="A6:M6"/>
    <mergeCell ref="A2:A3"/>
    <mergeCell ref="D2:D3"/>
    <mergeCell ref="E2:E3"/>
    <mergeCell ref="G2:G3"/>
    <mergeCell ref="F2:F3"/>
    <mergeCell ref="D8:E8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Коэф. вар.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USER-66</dc:creator>
  <cp:lastModifiedBy>Мишурова Ксения Александровна</cp:lastModifiedBy>
  <cp:lastPrinted>2023-05-12T08:56:08Z</cp:lastPrinted>
  <dcterms:created xsi:type="dcterms:W3CDTF">2016-05-24T08:50:49Z</dcterms:created>
  <dcterms:modified xsi:type="dcterms:W3CDTF">2026-04-13T09:35:01Z</dcterms:modified>
</cp:coreProperties>
</file>