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filterPrivacy="1"/>
  <xr:revisionPtr revIDLastSave="0" documentId="13_ncr:1_{FA7E5190-C083-4E64-881B-B502BF363F45}" xr6:coauthVersionLast="36" xr6:coauthVersionMax="36" xr10:uidLastSave="{00000000-0000-0000-0000-000000000000}"/>
  <bookViews>
    <workbookView xWindow="0" yWindow="0" windowWidth="15315" windowHeight="12195" xr2:uid="{00000000-000D-0000-FFFF-FFFF00000000}"/>
  </bookViews>
  <sheets>
    <sheet name="НМЦК" sheetId="3" r:id="rId1"/>
  </sheets>
  <definedNames>
    <definedName name="_xlnm._FilterDatabase" localSheetId="0" hidden="1">НМЦК!$A$7:$AE$18</definedName>
    <definedName name="_xlnm.Print_Area" localSheetId="0">НМЦК!$A$1:$AN$18</definedName>
  </definedNames>
  <calcPr calcId="17902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K11" i="3" l="1"/>
  <c r="AK10" i="3"/>
  <c r="AJ9" i="3"/>
  <c r="AK9" i="3" s="1"/>
  <c r="AK8" i="3" l="1"/>
  <c r="AL9" i="3" l="1"/>
  <c r="AL10" i="3"/>
  <c r="AL15" i="3"/>
  <c r="AL16" i="3"/>
  <c r="AL17" i="3"/>
  <c r="AL18" i="3"/>
  <c r="AJ17" i="3"/>
  <c r="AK17" i="3" s="1"/>
  <c r="AJ18" i="3"/>
  <c r="AK18" i="3" s="1"/>
  <c r="AJ19" i="3"/>
  <c r="AK19" i="3" s="1"/>
  <c r="AJ16" i="3"/>
  <c r="AK16" i="3" s="1"/>
  <c r="AJ13" i="3"/>
  <c r="AL13" i="3" s="1"/>
  <c r="AJ14" i="3"/>
  <c r="AL14" i="3" s="1"/>
  <c r="AJ15" i="3"/>
  <c r="AK15" i="3" s="1"/>
  <c r="AJ12" i="3"/>
  <c r="AK12" i="3" s="1"/>
  <c r="AJ10" i="3"/>
  <c r="AJ11" i="3"/>
  <c r="AL11" i="3" s="1"/>
  <c r="AJ8" i="3"/>
  <c r="AL8" i="3" s="1"/>
  <c r="AK13" i="3" l="1"/>
  <c r="AL19" i="3"/>
  <c r="AK14" i="3"/>
  <c r="AL12" i="3"/>
  <c r="F8" i="3"/>
  <c r="I8" i="3"/>
  <c r="L8" i="3"/>
  <c r="O8" i="3"/>
  <c r="R8" i="3"/>
  <c r="U8" i="3"/>
  <c r="X8" i="3"/>
  <c r="AA8" i="3"/>
  <c r="AD8" i="3"/>
  <c r="F9" i="3"/>
  <c r="I9" i="3"/>
  <c r="L9" i="3"/>
  <c r="O9" i="3"/>
  <c r="R9" i="3"/>
  <c r="U9" i="3"/>
  <c r="X9" i="3"/>
  <c r="AA9" i="3"/>
  <c r="AD9" i="3"/>
  <c r="F10" i="3"/>
  <c r="I10" i="3"/>
  <c r="L10" i="3"/>
  <c r="O10" i="3"/>
  <c r="R10" i="3"/>
  <c r="U10" i="3"/>
  <c r="X10" i="3"/>
  <c r="AA10" i="3"/>
  <c r="AD10" i="3"/>
  <c r="F11" i="3"/>
  <c r="I11" i="3"/>
  <c r="L11" i="3"/>
  <c r="O11" i="3"/>
  <c r="R11" i="3"/>
  <c r="U11" i="3"/>
  <c r="X11" i="3"/>
  <c r="AA11" i="3"/>
  <c r="AD11" i="3"/>
  <c r="F12" i="3"/>
  <c r="I12" i="3"/>
  <c r="L12" i="3"/>
  <c r="O12" i="3"/>
  <c r="R12" i="3"/>
  <c r="U12" i="3"/>
  <c r="X12" i="3"/>
  <c r="AA12" i="3"/>
  <c r="AD12" i="3"/>
  <c r="F13" i="3"/>
  <c r="I13" i="3"/>
  <c r="L13" i="3"/>
  <c r="O13" i="3"/>
  <c r="R13" i="3"/>
  <c r="U13" i="3"/>
  <c r="X13" i="3"/>
  <c r="AA13" i="3"/>
  <c r="AD13" i="3"/>
  <c r="F14" i="3"/>
  <c r="I14" i="3"/>
  <c r="L14" i="3"/>
  <c r="O14" i="3"/>
  <c r="R14" i="3"/>
  <c r="U14" i="3"/>
  <c r="X14" i="3"/>
  <c r="AA14" i="3"/>
  <c r="AD14" i="3"/>
  <c r="F15" i="3"/>
  <c r="I15" i="3"/>
  <c r="L15" i="3"/>
  <c r="O15" i="3"/>
  <c r="R15" i="3"/>
  <c r="U15" i="3"/>
  <c r="X15" i="3"/>
  <c r="AA15" i="3"/>
  <c r="AD15" i="3"/>
  <c r="F16" i="3"/>
  <c r="I16" i="3"/>
  <c r="L16" i="3"/>
  <c r="O16" i="3"/>
  <c r="R16" i="3"/>
  <c r="U16" i="3"/>
  <c r="X16" i="3"/>
  <c r="AA16" i="3"/>
  <c r="AD16" i="3"/>
  <c r="F17" i="3"/>
  <c r="I17" i="3"/>
  <c r="L17" i="3"/>
  <c r="O17" i="3"/>
  <c r="R17" i="3"/>
  <c r="U17" i="3"/>
  <c r="X17" i="3"/>
  <c r="AA17" i="3"/>
  <c r="AD17" i="3"/>
  <c r="F18" i="3"/>
  <c r="I18" i="3"/>
  <c r="L18" i="3"/>
  <c r="O18" i="3"/>
  <c r="R18" i="3"/>
  <c r="U18" i="3"/>
  <c r="X18" i="3"/>
  <c r="AA18" i="3"/>
  <c r="AD18" i="3"/>
</calcChain>
</file>

<file path=xl/sharedStrings.xml><?xml version="1.0" encoding="utf-8"?>
<sst xmlns="http://schemas.openxmlformats.org/spreadsheetml/2006/main" count="89" uniqueCount="44">
  <si>
    <t>№ п/п</t>
  </si>
  <si>
    <t>Наименование товаров</t>
  </si>
  <si>
    <t>Кол-во всего</t>
  </si>
  <si>
    <t>ФБУЗ "Центр гигиены и эпидемиологии в Ставропольском крае"</t>
  </si>
  <si>
    <t>ФФБУЗ "Центр гигиены и эпидемиологии в Ставропольском крае в Благодарненском районе"</t>
  </si>
  <si>
    <t>ФФБУЗ "Центр гигиены и эпидемиологии в Ставропольском крае в Георгиевском районе"</t>
  </si>
  <si>
    <t>ФФБУЗ "Центр гигиены и эпидемиологии в Ставропольском крае в Изобильненском районе"</t>
  </si>
  <si>
    <t>ФФБУЗ "Центр гигиены и эпидемиологии в Ставропольском крае в г. Кисловодске"</t>
  </si>
  <si>
    <t>Минераловодский филиал по железнодорожному транспорту ФБУЗ «Центр гигиены и эпидемиологии в Ставропольском крае»</t>
  </si>
  <si>
    <t>ФФБУЗ "Центр гигиены и эпидемиологии в Ставропольском крае в г. Невинномысске"</t>
  </si>
  <si>
    <t>ФФБУЗ "Центр гигиены и эпидемиологии в Ставропольском крае в Предгорном районе"</t>
  </si>
  <si>
    <t>ФФБУЗ "Центр гигиены и эпидемиологии в Ставропольском крае в г. Пятигорске"</t>
  </si>
  <si>
    <t>3 квартал</t>
  </si>
  <si>
    <t>4квартал</t>
  </si>
  <si>
    <t xml:space="preserve">всего </t>
  </si>
  <si>
    <t>Источник информации 1</t>
  </si>
  <si>
    <t>Источник информации 2</t>
  </si>
  <si>
    <t>Источник информации 3</t>
  </si>
  <si>
    <t>Цена товара за ед. в соответствии с источниками информации, руб.</t>
  </si>
  <si>
    <t>Средняя цена товара за ед. в соответствии с источниками информации, руб.</t>
  </si>
  <si>
    <t>Расчетная цена заказчика, руб.</t>
  </si>
  <si>
    <t>Коэффициент вариации V, %</t>
  </si>
  <si>
    <t>Метод определения и обоснования цены</t>
  </si>
  <si>
    <t>Метод сопоставимых рыночных цен (анализа рынка) (п.1 ч. 1 статьи 22 Федерального закона № 44-ФЗ от 05.04.2013г.)</t>
  </si>
  <si>
    <t>Итого</t>
  </si>
  <si>
    <t>Значение коэффициента вариации не превышает 33%, совокупность ценовых значений является однородной.</t>
  </si>
  <si>
    <r>
      <rPr>
        <b/>
        <sz val="12"/>
        <color theme="1"/>
        <rFont val="Times New Roman"/>
        <family val="1"/>
        <charset val="204"/>
      </rPr>
      <t>ОКПД2</t>
    </r>
    <r>
      <rPr>
        <sz val="12"/>
        <color theme="1"/>
        <rFont val="Times New Roman"/>
        <family val="1"/>
        <charset val="204"/>
      </rPr>
      <t xml:space="preserve">: </t>
    </r>
    <r>
      <rPr>
        <b/>
        <sz val="12"/>
        <color theme="1"/>
        <rFont val="Times New Roman"/>
        <family val="1"/>
        <charset val="204"/>
      </rPr>
      <t>17.12.43.112</t>
    </r>
  </si>
  <si>
    <t xml:space="preserve">Единица            измерения </t>
  </si>
  <si>
    <t>Фильтры обеззоленные "Синяя лента" d 70мм</t>
  </si>
  <si>
    <t xml:space="preserve">Фильтры обеззоленные "Красная лента" d 70мм </t>
  </si>
  <si>
    <t>Фильтры обеззоленные, "Желтая лента" d 70</t>
  </si>
  <si>
    <t>Фильтры зольные, "Черная лента"   d-70</t>
  </si>
  <si>
    <t>Фильтры обеззоленные "Синяя лента" d 180мм</t>
  </si>
  <si>
    <t>Фильтры обеззоленные "Красная лента" d 180мм</t>
  </si>
  <si>
    <t>Фильтры обеззоленные, желтая лента d 180</t>
  </si>
  <si>
    <t>Фильтры зольные, "Черная лента"   d-180</t>
  </si>
  <si>
    <t>Фильтры обеззоленные "Синяя лента" d 125мм</t>
  </si>
  <si>
    <t>Фильтры обеззоленные "Красная лента" d 125мм</t>
  </si>
  <si>
    <t>Фильтры обеззоленные, "Желтая лента" d 125</t>
  </si>
  <si>
    <t>Фильтры зольные, "Черная лента" d-125</t>
  </si>
  <si>
    <t xml:space="preserve">Обоснование начальной (максимальной) цены на право заключить контракт 
на поставку фильтров обеззоленых, зольных для нужд ФБУЗ "Центр гигиены и эпидемиологии в Ставропольском крае" </t>
  </si>
  <si>
    <t>упаковка (100шт)</t>
  </si>
  <si>
    <t>упаковка (100 шт)</t>
  </si>
  <si>
    <t>Начальная (максимальная) цена контракта: 11036,40 рублей (Одиннадцать тысяч тридцать шесть рублей 40 коп.)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</si>
</sst>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7" fillId="0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2" applyFont="1" applyFill="1" applyBorder="1" applyAlignment="1" applyProtection="1">
      <alignment horizontal="center" vertical="center" wrapText="1"/>
      <protection locked="0"/>
    </xf>
    <xf numFmtId="1" fontId="6" fillId="0" borderId="1" xfId="3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8" fillId="0" borderId="0" xfId="1" applyFont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6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2" fontId="4" fillId="0" borderId="3" xfId="0" applyNumberFormat="1" applyFont="1" applyFill="1" applyBorder="1" applyAlignment="1">
      <alignment horizontal="center" vertical="center" wrapText="1"/>
    </xf>
    <xf numFmtId="1" fontId="6" fillId="0" borderId="0" xfId="1" applyNumberFormat="1" applyFont="1" applyFill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" fontId="7" fillId="0" borderId="5" xfId="3" applyNumberFormat="1" applyFont="1" applyFill="1" applyBorder="1" applyAlignment="1" applyProtection="1">
      <alignment horizontal="center" vertical="center" wrapText="1"/>
      <protection locked="0"/>
    </xf>
    <xf numFmtId="1" fontId="7" fillId="0" borderId="6" xfId="3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4" fillId="0" borderId="0" xfId="4" applyFont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13" xfId="3" xr:uid="{00000000-0005-0000-0000-000001000000}"/>
    <cellStyle name="Обычный 2" xfId="1" xr:uid="{00000000-0005-0000-0000-000002000000}"/>
    <cellStyle name="Обычный 3" xfId="4" xr:uid="{00000000-0005-0000-0000-000003000000}"/>
    <cellStyle name="Обычный 4" xfId="2" xr:uid="{00000000-0005-0000-0000-000004000000}"/>
    <cellStyle name="Финансовый 2" xfId="5" xr:uid="{00000000-0005-0000-0000-000005000000}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48"/>
  <sheetViews>
    <sheetView tabSelected="1" topLeftCell="A17" zoomScale="90" zoomScaleNormal="90" zoomScaleSheetLayoutView="77" workbookViewId="0">
      <selection activeCell="AG19" sqref="AG19"/>
    </sheetView>
  </sheetViews>
  <sheetFormatPr defaultColWidth="8.85546875" defaultRowHeight="15.75" x14ac:dyDescent="0.25"/>
  <cols>
    <col min="1" max="1" width="5.85546875" style="19" customWidth="1"/>
    <col min="2" max="2" width="29.28515625" style="20" customWidth="1"/>
    <col min="3" max="3" width="15.7109375" style="19" customWidth="1"/>
    <col min="4" max="4" width="5.42578125" style="19" hidden="1" customWidth="1"/>
    <col min="5" max="5" width="4.42578125" style="19" hidden="1" customWidth="1"/>
    <col min="6" max="6" width="4.7109375" style="24" hidden="1" customWidth="1"/>
    <col min="7" max="7" width="4.85546875" style="19" hidden="1" customWidth="1"/>
    <col min="8" max="8" width="5.140625" style="19" hidden="1" customWidth="1"/>
    <col min="9" max="9" width="4.5703125" style="24" hidden="1" customWidth="1"/>
    <col min="10" max="10" width="4.85546875" style="19" hidden="1" customWidth="1"/>
    <col min="11" max="11" width="4.7109375" style="19" hidden="1" customWidth="1"/>
    <col min="12" max="12" width="5" style="24" hidden="1" customWidth="1"/>
    <col min="13" max="13" width="4.28515625" style="19" hidden="1" customWidth="1"/>
    <col min="14" max="14" width="4.85546875" style="19" hidden="1" customWidth="1"/>
    <col min="15" max="15" width="5.7109375" style="24" hidden="1" customWidth="1"/>
    <col min="16" max="16" width="4.42578125" style="19" hidden="1" customWidth="1"/>
    <col min="17" max="17" width="4.140625" style="19" hidden="1" customWidth="1"/>
    <col min="18" max="18" width="5.7109375" style="24" hidden="1" customWidth="1"/>
    <col min="19" max="19" width="4.85546875" style="19" hidden="1" customWidth="1"/>
    <col min="20" max="20" width="5" style="19" hidden="1" customWidth="1"/>
    <col min="21" max="21" width="5.28515625" style="24" hidden="1" customWidth="1"/>
    <col min="22" max="22" width="4.85546875" style="19" hidden="1" customWidth="1"/>
    <col min="23" max="23" width="6.42578125" style="19" hidden="1" customWidth="1"/>
    <col min="24" max="24" width="5.5703125" style="24" hidden="1" customWidth="1"/>
    <col min="25" max="26" width="5.28515625" style="19" hidden="1" customWidth="1"/>
    <col min="27" max="27" width="6.140625" style="24" hidden="1" customWidth="1"/>
    <col min="28" max="28" width="5.7109375" style="19" hidden="1" customWidth="1"/>
    <col min="29" max="29" width="6" style="19" hidden="1" customWidth="1"/>
    <col min="30" max="30" width="3.28515625" style="24" hidden="1" customWidth="1"/>
    <col min="31" max="31" width="8.5703125" style="10" customWidth="1"/>
    <col min="32" max="32" width="25.85546875" style="10" customWidth="1"/>
    <col min="33" max="34" width="14.140625" style="19" customWidth="1"/>
    <col min="35" max="35" width="13.7109375" style="19" customWidth="1"/>
    <col min="36" max="37" width="17" style="19" customWidth="1"/>
    <col min="38" max="38" width="15.28515625" style="19" customWidth="1"/>
    <col min="39" max="16384" width="8.85546875" style="19"/>
  </cols>
  <sheetData>
    <row r="1" spans="1:47" s="7" customFormat="1" x14ac:dyDescent="0.25">
      <c r="B1" s="8"/>
      <c r="C1" s="9"/>
      <c r="AE1" s="10"/>
      <c r="AF1" s="10"/>
    </row>
    <row r="2" spans="1:47" s="7" customFormat="1" x14ac:dyDescent="0.25">
      <c r="B2" s="8"/>
      <c r="AE2" s="10"/>
      <c r="AF2" s="10"/>
    </row>
    <row r="3" spans="1:47" s="7" customFormat="1" ht="40.15" customHeight="1" x14ac:dyDescent="0.25">
      <c r="B3" s="39" t="s">
        <v>40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11"/>
    </row>
    <row r="4" spans="1:47" s="7" customFormat="1" ht="23.25" customHeight="1" x14ac:dyDescent="0.25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</row>
    <row r="5" spans="1:47" s="7" customFormat="1" x14ac:dyDescent="0.25">
      <c r="B5" s="27" t="s">
        <v>26</v>
      </c>
      <c r="C5" s="27"/>
      <c r="AE5" s="10"/>
      <c r="AF5" s="10"/>
    </row>
    <row r="6" spans="1:47" s="6" customFormat="1" ht="36" customHeight="1" x14ac:dyDescent="0.25">
      <c r="A6" s="29" t="s">
        <v>0</v>
      </c>
      <c r="B6" s="25" t="s">
        <v>1</v>
      </c>
      <c r="C6" s="31" t="s">
        <v>27</v>
      </c>
      <c r="D6" s="33" t="s">
        <v>3</v>
      </c>
      <c r="E6" s="34"/>
      <c r="F6" s="35"/>
      <c r="G6" s="33" t="s">
        <v>4</v>
      </c>
      <c r="H6" s="34"/>
      <c r="I6" s="35"/>
      <c r="J6" s="33" t="s">
        <v>5</v>
      </c>
      <c r="K6" s="34"/>
      <c r="L6" s="35"/>
      <c r="M6" s="33" t="s">
        <v>6</v>
      </c>
      <c r="N6" s="34"/>
      <c r="O6" s="35"/>
      <c r="P6" s="33" t="s">
        <v>7</v>
      </c>
      <c r="Q6" s="34"/>
      <c r="R6" s="35"/>
      <c r="S6" s="33" t="s">
        <v>8</v>
      </c>
      <c r="T6" s="34"/>
      <c r="U6" s="35"/>
      <c r="V6" s="33" t="s">
        <v>9</v>
      </c>
      <c r="W6" s="34"/>
      <c r="X6" s="35"/>
      <c r="Y6" s="33" t="s">
        <v>10</v>
      </c>
      <c r="Z6" s="34"/>
      <c r="AA6" s="35"/>
      <c r="AB6" s="33" t="s">
        <v>11</v>
      </c>
      <c r="AC6" s="34"/>
      <c r="AD6" s="35"/>
      <c r="AE6" s="36" t="s">
        <v>2</v>
      </c>
      <c r="AF6" s="36" t="s">
        <v>22</v>
      </c>
      <c r="AG6" s="33" t="s">
        <v>18</v>
      </c>
      <c r="AH6" s="34"/>
      <c r="AI6" s="35"/>
      <c r="AJ6" s="25" t="s">
        <v>19</v>
      </c>
      <c r="AK6" s="25" t="s">
        <v>20</v>
      </c>
      <c r="AL6" s="25" t="s">
        <v>21</v>
      </c>
    </row>
    <row r="7" spans="1:47" s="6" customFormat="1" ht="55.5" customHeight="1" x14ac:dyDescent="0.25">
      <c r="A7" s="30"/>
      <c r="B7" s="26"/>
      <c r="C7" s="32"/>
      <c r="D7" s="1" t="s">
        <v>12</v>
      </c>
      <c r="E7" s="1" t="s">
        <v>13</v>
      </c>
      <c r="F7" s="2" t="s">
        <v>14</v>
      </c>
      <c r="G7" s="1" t="s">
        <v>12</v>
      </c>
      <c r="H7" s="1" t="s">
        <v>13</v>
      </c>
      <c r="I7" s="2" t="s">
        <v>14</v>
      </c>
      <c r="J7" s="1" t="s">
        <v>12</v>
      </c>
      <c r="K7" s="1" t="s">
        <v>13</v>
      </c>
      <c r="L7" s="2" t="s">
        <v>14</v>
      </c>
      <c r="M7" s="1" t="s">
        <v>12</v>
      </c>
      <c r="N7" s="1" t="s">
        <v>13</v>
      </c>
      <c r="O7" s="2" t="s">
        <v>14</v>
      </c>
      <c r="P7" s="1" t="s">
        <v>12</v>
      </c>
      <c r="Q7" s="1" t="s">
        <v>13</v>
      </c>
      <c r="R7" s="2" t="s">
        <v>14</v>
      </c>
      <c r="S7" s="1" t="s">
        <v>12</v>
      </c>
      <c r="T7" s="1" t="s">
        <v>13</v>
      </c>
      <c r="U7" s="2" t="s">
        <v>14</v>
      </c>
      <c r="V7" s="1" t="s">
        <v>12</v>
      </c>
      <c r="W7" s="1" t="s">
        <v>13</v>
      </c>
      <c r="X7" s="2" t="s">
        <v>14</v>
      </c>
      <c r="Y7" s="1" t="s">
        <v>12</v>
      </c>
      <c r="Z7" s="1" t="s">
        <v>13</v>
      </c>
      <c r="AA7" s="2" t="s">
        <v>14</v>
      </c>
      <c r="AB7" s="1" t="s">
        <v>12</v>
      </c>
      <c r="AC7" s="1" t="s">
        <v>13</v>
      </c>
      <c r="AD7" s="2" t="s">
        <v>14</v>
      </c>
      <c r="AE7" s="37"/>
      <c r="AF7" s="37"/>
      <c r="AG7" s="3" t="s">
        <v>15</v>
      </c>
      <c r="AH7" s="3" t="s">
        <v>16</v>
      </c>
      <c r="AI7" s="3" t="s">
        <v>17</v>
      </c>
      <c r="AJ7" s="26"/>
      <c r="AK7" s="26"/>
      <c r="AL7" s="26"/>
    </row>
    <row r="8" spans="1:47" ht="78.75" customHeight="1" x14ac:dyDescent="0.25">
      <c r="A8" s="12">
        <v>1</v>
      </c>
      <c r="B8" s="4" t="s">
        <v>28</v>
      </c>
      <c r="C8" s="5" t="s">
        <v>41</v>
      </c>
      <c r="D8" s="13">
        <v>3</v>
      </c>
      <c r="E8" s="13"/>
      <c r="F8" s="14">
        <f>E8+D8</f>
        <v>3</v>
      </c>
      <c r="G8" s="13"/>
      <c r="H8" s="13"/>
      <c r="I8" s="14">
        <f>H8+G8</f>
        <v>0</v>
      </c>
      <c r="J8" s="13">
        <v>10</v>
      </c>
      <c r="K8" s="13"/>
      <c r="L8" s="14">
        <f>J8+K8</f>
        <v>10</v>
      </c>
      <c r="M8" s="13"/>
      <c r="N8" s="13"/>
      <c r="O8" s="14">
        <f>M8+N8</f>
        <v>0</v>
      </c>
      <c r="P8" s="13">
        <v>1</v>
      </c>
      <c r="Q8" s="13"/>
      <c r="R8" s="14">
        <f>P8+Q8</f>
        <v>1</v>
      </c>
      <c r="S8" s="13">
        <v>1</v>
      </c>
      <c r="T8" s="13"/>
      <c r="U8" s="14">
        <f>S8+T8</f>
        <v>1</v>
      </c>
      <c r="V8" s="13">
        <v>1</v>
      </c>
      <c r="W8" s="13"/>
      <c r="X8" s="14">
        <f>V8+W8</f>
        <v>1</v>
      </c>
      <c r="Y8" s="13">
        <v>1</v>
      </c>
      <c r="Z8" s="13"/>
      <c r="AA8" s="14">
        <f>Y8+Z8</f>
        <v>1</v>
      </c>
      <c r="AB8" s="13">
        <v>1</v>
      </c>
      <c r="AC8" s="13"/>
      <c r="AD8" s="14">
        <f>AB8+AC8</f>
        <v>1</v>
      </c>
      <c r="AE8" s="15">
        <v>5</v>
      </c>
      <c r="AF8" s="16" t="s">
        <v>23</v>
      </c>
      <c r="AG8" s="17">
        <v>48.81</v>
      </c>
      <c r="AH8" s="18">
        <v>80</v>
      </c>
      <c r="AI8" s="17">
        <v>85.2</v>
      </c>
      <c r="AJ8" s="17">
        <f>(AI8+AH8+AG8)/3</f>
        <v>71.336666666666659</v>
      </c>
      <c r="AK8" s="17">
        <f>AE8*AJ8+0.02</f>
        <v>356.70333333333326</v>
      </c>
      <c r="AL8" s="17">
        <f>STDEV(AG8:AI8)/AVERAGE(AJ8)*100</f>
        <v>27.589121091519399</v>
      </c>
      <c r="AU8" s="20"/>
    </row>
    <row r="9" spans="1:47" ht="94.5" x14ac:dyDescent="0.25">
      <c r="A9" s="12">
        <v>2</v>
      </c>
      <c r="B9" s="4" t="s">
        <v>29</v>
      </c>
      <c r="C9" s="5" t="s">
        <v>42</v>
      </c>
      <c r="D9" s="13">
        <v>3</v>
      </c>
      <c r="E9" s="13"/>
      <c r="F9" s="14">
        <f t="shared" ref="F9:F18" si="0">E9+D9</f>
        <v>3</v>
      </c>
      <c r="G9" s="13"/>
      <c r="H9" s="13"/>
      <c r="I9" s="14">
        <f t="shared" ref="I9:I18" si="1">H9+G9</f>
        <v>0</v>
      </c>
      <c r="J9" s="13"/>
      <c r="K9" s="13"/>
      <c r="L9" s="14">
        <f t="shared" ref="L9:L18" si="2">J9+K9</f>
        <v>0</v>
      </c>
      <c r="M9" s="13">
        <v>1</v>
      </c>
      <c r="N9" s="13"/>
      <c r="O9" s="14">
        <f t="shared" ref="O9:O18" si="3">M9+N9</f>
        <v>1</v>
      </c>
      <c r="P9" s="13">
        <v>1</v>
      </c>
      <c r="Q9" s="13"/>
      <c r="R9" s="14">
        <f t="shared" ref="R9:R18" si="4">P9+Q9</f>
        <v>1</v>
      </c>
      <c r="S9" s="13"/>
      <c r="T9" s="13"/>
      <c r="U9" s="14">
        <f t="shared" ref="U9:U18" si="5">S9+T9</f>
        <v>0</v>
      </c>
      <c r="V9" s="13">
        <v>1</v>
      </c>
      <c r="W9" s="13"/>
      <c r="X9" s="14">
        <f t="shared" ref="X9:X18" si="6">V9+W9</f>
        <v>1</v>
      </c>
      <c r="Y9" s="13">
        <v>1</v>
      </c>
      <c r="Z9" s="13"/>
      <c r="AA9" s="14">
        <f t="shared" ref="AA9:AA18" si="7">Y9+Z9</f>
        <v>1</v>
      </c>
      <c r="AB9" s="13">
        <v>1</v>
      </c>
      <c r="AC9" s="13"/>
      <c r="AD9" s="14">
        <f>AB9+AC9</f>
        <v>1</v>
      </c>
      <c r="AE9" s="15">
        <v>5</v>
      </c>
      <c r="AF9" s="16" t="s">
        <v>23</v>
      </c>
      <c r="AG9" s="17">
        <v>48.81</v>
      </c>
      <c r="AH9" s="18">
        <v>80</v>
      </c>
      <c r="AI9" s="17">
        <v>85.2</v>
      </c>
      <c r="AJ9" s="17">
        <f>(AI9+AH9+AG9)/3</f>
        <v>71.336666666666659</v>
      </c>
      <c r="AK9" s="17">
        <f>AE9*AJ9+0.02</f>
        <v>356.70333333333326</v>
      </c>
      <c r="AL9" s="17">
        <f t="shared" ref="AL9:AL19" si="8">STDEV(AG9:AI9)/AVERAGE(AJ9)*100</f>
        <v>27.589121091519399</v>
      </c>
    </row>
    <row r="10" spans="1:47" ht="75.75" customHeight="1" x14ac:dyDescent="0.25">
      <c r="A10" s="12">
        <v>3</v>
      </c>
      <c r="B10" s="4" t="s">
        <v>30</v>
      </c>
      <c r="C10" s="5" t="s">
        <v>42</v>
      </c>
      <c r="D10" s="13">
        <v>2</v>
      </c>
      <c r="E10" s="13"/>
      <c r="F10" s="14">
        <f t="shared" si="0"/>
        <v>2</v>
      </c>
      <c r="G10" s="13"/>
      <c r="H10" s="13"/>
      <c r="I10" s="14">
        <f t="shared" si="1"/>
        <v>0</v>
      </c>
      <c r="J10" s="13"/>
      <c r="K10" s="13"/>
      <c r="L10" s="14">
        <f t="shared" si="2"/>
        <v>0</v>
      </c>
      <c r="M10" s="13"/>
      <c r="N10" s="13"/>
      <c r="O10" s="14">
        <f t="shared" si="3"/>
        <v>0</v>
      </c>
      <c r="P10" s="13">
        <v>1</v>
      </c>
      <c r="Q10" s="13"/>
      <c r="R10" s="14">
        <f t="shared" si="4"/>
        <v>1</v>
      </c>
      <c r="S10" s="13"/>
      <c r="T10" s="13"/>
      <c r="U10" s="14">
        <f t="shared" si="5"/>
        <v>0</v>
      </c>
      <c r="V10" s="13">
        <v>1</v>
      </c>
      <c r="W10" s="13"/>
      <c r="X10" s="14">
        <f t="shared" si="6"/>
        <v>1</v>
      </c>
      <c r="Y10" s="13"/>
      <c r="Z10" s="13"/>
      <c r="AA10" s="14">
        <f t="shared" si="7"/>
        <v>0</v>
      </c>
      <c r="AB10" s="13">
        <v>3</v>
      </c>
      <c r="AC10" s="13"/>
      <c r="AD10" s="14">
        <f t="shared" ref="AD10:AD18" si="9">AB10+AC10</f>
        <v>3</v>
      </c>
      <c r="AE10" s="15">
        <v>5</v>
      </c>
      <c r="AF10" s="16" t="s">
        <v>23</v>
      </c>
      <c r="AG10" s="17">
        <v>48.81</v>
      </c>
      <c r="AH10" s="18">
        <v>80</v>
      </c>
      <c r="AI10" s="17">
        <v>85.2</v>
      </c>
      <c r="AJ10" s="17">
        <f t="shared" ref="AJ9:AJ11" si="10">(AI10+AH10+AG10)/3</f>
        <v>71.336666666666659</v>
      </c>
      <c r="AK10" s="17">
        <f>AE10*AJ10+0.02</f>
        <v>356.70333333333326</v>
      </c>
      <c r="AL10" s="17">
        <f t="shared" si="8"/>
        <v>27.589121091519399</v>
      </c>
    </row>
    <row r="11" spans="1:47" ht="94.5" x14ac:dyDescent="0.25">
      <c r="A11" s="12">
        <v>4</v>
      </c>
      <c r="B11" s="4" t="s">
        <v>31</v>
      </c>
      <c r="C11" s="5" t="s">
        <v>42</v>
      </c>
      <c r="D11" s="13">
        <v>2</v>
      </c>
      <c r="E11" s="13"/>
      <c r="F11" s="14">
        <f t="shared" si="0"/>
        <v>2</v>
      </c>
      <c r="G11" s="13"/>
      <c r="H11" s="13"/>
      <c r="I11" s="14">
        <f t="shared" si="1"/>
        <v>0</v>
      </c>
      <c r="J11" s="13"/>
      <c r="K11" s="13"/>
      <c r="L11" s="14">
        <f t="shared" si="2"/>
        <v>0</v>
      </c>
      <c r="M11" s="13">
        <v>2</v>
      </c>
      <c r="N11" s="13"/>
      <c r="O11" s="14">
        <f t="shared" si="3"/>
        <v>2</v>
      </c>
      <c r="P11" s="13">
        <v>1</v>
      </c>
      <c r="Q11" s="13"/>
      <c r="R11" s="14">
        <f t="shared" si="4"/>
        <v>1</v>
      </c>
      <c r="S11" s="13"/>
      <c r="T11" s="13"/>
      <c r="U11" s="14">
        <f t="shared" si="5"/>
        <v>0</v>
      </c>
      <c r="V11" s="13">
        <v>2</v>
      </c>
      <c r="W11" s="13"/>
      <c r="X11" s="14">
        <f t="shared" si="6"/>
        <v>2</v>
      </c>
      <c r="Y11" s="13"/>
      <c r="Z11" s="13"/>
      <c r="AA11" s="14">
        <f t="shared" si="7"/>
        <v>0</v>
      </c>
      <c r="AB11" s="13">
        <v>6</v>
      </c>
      <c r="AC11" s="13"/>
      <c r="AD11" s="14">
        <f t="shared" si="9"/>
        <v>6</v>
      </c>
      <c r="AE11" s="15">
        <v>5</v>
      </c>
      <c r="AF11" s="16" t="s">
        <v>23</v>
      </c>
      <c r="AG11" s="17">
        <v>48.81</v>
      </c>
      <c r="AH11" s="18">
        <v>80</v>
      </c>
      <c r="AI11" s="17">
        <v>85.2</v>
      </c>
      <c r="AJ11" s="17">
        <f t="shared" si="10"/>
        <v>71.336666666666659</v>
      </c>
      <c r="AK11" s="17">
        <f>AE11*AJ11+0.02</f>
        <v>356.70333333333326</v>
      </c>
      <c r="AL11" s="17">
        <f t="shared" si="8"/>
        <v>27.589121091519399</v>
      </c>
    </row>
    <row r="12" spans="1:47" ht="94.5" x14ac:dyDescent="0.25">
      <c r="A12" s="12">
        <v>5</v>
      </c>
      <c r="B12" s="4" t="s">
        <v>32</v>
      </c>
      <c r="C12" s="5" t="s">
        <v>42</v>
      </c>
      <c r="D12" s="13">
        <v>1</v>
      </c>
      <c r="E12" s="13"/>
      <c r="F12" s="14">
        <f t="shared" si="0"/>
        <v>1</v>
      </c>
      <c r="G12" s="13"/>
      <c r="H12" s="13"/>
      <c r="I12" s="14">
        <f t="shared" si="1"/>
        <v>0</v>
      </c>
      <c r="J12" s="13"/>
      <c r="K12" s="13"/>
      <c r="L12" s="14">
        <f t="shared" si="2"/>
        <v>0</v>
      </c>
      <c r="M12" s="13"/>
      <c r="N12" s="13"/>
      <c r="O12" s="14">
        <f t="shared" si="3"/>
        <v>0</v>
      </c>
      <c r="P12" s="13"/>
      <c r="Q12" s="13"/>
      <c r="R12" s="14">
        <f t="shared" si="4"/>
        <v>0</v>
      </c>
      <c r="S12" s="13"/>
      <c r="T12" s="13"/>
      <c r="U12" s="14">
        <f t="shared" si="5"/>
        <v>0</v>
      </c>
      <c r="V12" s="13"/>
      <c r="W12" s="13"/>
      <c r="X12" s="14">
        <f t="shared" si="6"/>
        <v>0</v>
      </c>
      <c r="Y12" s="13"/>
      <c r="Z12" s="13"/>
      <c r="AA12" s="14">
        <f t="shared" si="7"/>
        <v>0</v>
      </c>
      <c r="AB12" s="13">
        <v>1</v>
      </c>
      <c r="AC12" s="13"/>
      <c r="AD12" s="14">
        <f t="shared" si="9"/>
        <v>1</v>
      </c>
      <c r="AE12" s="15">
        <v>5</v>
      </c>
      <c r="AF12" s="16" t="s">
        <v>23</v>
      </c>
      <c r="AG12" s="17">
        <v>344.75</v>
      </c>
      <c r="AH12" s="17">
        <v>310</v>
      </c>
      <c r="AI12" s="17">
        <v>298.5</v>
      </c>
      <c r="AJ12" s="17">
        <f>(AI12+AH12+AG12)/3</f>
        <v>317.75</v>
      </c>
      <c r="AK12" s="17">
        <f>AE12*AJ12</f>
        <v>1588.75</v>
      </c>
      <c r="AL12" s="17">
        <f t="shared" si="8"/>
        <v>7.578063284360975</v>
      </c>
    </row>
    <row r="13" spans="1:47" ht="94.5" x14ac:dyDescent="0.25">
      <c r="A13" s="12">
        <v>6</v>
      </c>
      <c r="B13" s="4" t="s">
        <v>33</v>
      </c>
      <c r="C13" s="5" t="s">
        <v>42</v>
      </c>
      <c r="D13" s="13">
        <v>2</v>
      </c>
      <c r="E13" s="13"/>
      <c r="F13" s="14">
        <f t="shared" si="0"/>
        <v>2</v>
      </c>
      <c r="G13" s="13"/>
      <c r="H13" s="13"/>
      <c r="I13" s="14">
        <f t="shared" si="1"/>
        <v>0</v>
      </c>
      <c r="J13" s="13"/>
      <c r="K13" s="13"/>
      <c r="L13" s="14">
        <f t="shared" si="2"/>
        <v>0</v>
      </c>
      <c r="M13" s="13"/>
      <c r="N13" s="13"/>
      <c r="O13" s="14">
        <f t="shared" si="3"/>
        <v>0</v>
      </c>
      <c r="P13" s="13"/>
      <c r="Q13" s="13"/>
      <c r="R13" s="14">
        <f t="shared" si="4"/>
        <v>0</v>
      </c>
      <c r="S13" s="13"/>
      <c r="T13" s="13"/>
      <c r="U13" s="14">
        <f t="shared" si="5"/>
        <v>0</v>
      </c>
      <c r="V13" s="13"/>
      <c r="W13" s="13"/>
      <c r="X13" s="14">
        <f t="shared" si="6"/>
        <v>0</v>
      </c>
      <c r="Y13" s="13">
        <v>5</v>
      </c>
      <c r="Z13" s="13"/>
      <c r="AA13" s="14">
        <f t="shared" si="7"/>
        <v>5</v>
      </c>
      <c r="AB13" s="13">
        <v>1</v>
      </c>
      <c r="AC13" s="13"/>
      <c r="AD13" s="14">
        <f t="shared" si="9"/>
        <v>1</v>
      </c>
      <c r="AE13" s="15">
        <v>5</v>
      </c>
      <c r="AF13" s="16" t="s">
        <v>23</v>
      </c>
      <c r="AG13" s="17">
        <v>344.75</v>
      </c>
      <c r="AH13" s="17">
        <v>310</v>
      </c>
      <c r="AI13" s="17">
        <v>298.5</v>
      </c>
      <c r="AJ13" s="17">
        <f t="shared" ref="AJ13:AJ15" si="11">(AI13+AH13+AG13)/3</f>
        <v>317.75</v>
      </c>
      <c r="AK13" s="17">
        <f t="shared" ref="AK13:AK15" si="12">AE13*AJ13</f>
        <v>1588.75</v>
      </c>
      <c r="AL13" s="17">
        <f t="shared" si="8"/>
        <v>7.578063284360975</v>
      </c>
    </row>
    <row r="14" spans="1:47" ht="81.75" customHeight="1" x14ac:dyDescent="0.25">
      <c r="A14" s="12">
        <v>7</v>
      </c>
      <c r="B14" s="4" t="s">
        <v>34</v>
      </c>
      <c r="C14" s="5" t="s">
        <v>42</v>
      </c>
      <c r="D14" s="13">
        <v>8</v>
      </c>
      <c r="E14" s="13"/>
      <c r="F14" s="14">
        <f t="shared" si="0"/>
        <v>8</v>
      </c>
      <c r="G14" s="13"/>
      <c r="H14" s="13"/>
      <c r="I14" s="14">
        <f t="shared" si="1"/>
        <v>0</v>
      </c>
      <c r="J14" s="13"/>
      <c r="K14" s="13"/>
      <c r="L14" s="14">
        <f t="shared" si="2"/>
        <v>0</v>
      </c>
      <c r="M14" s="13"/>
      <c r="N14" s="13"/>
      <c r="O14" s="14">
        <f t="shared" si="3"/>
        <v>0</v>
      </c>
      <c r="P14" s="13">
        <v>1</v>
      </c>
      <c r="Q14" s="13"/>
      <c r="R14" s="14">
        <f t="shared" si="4"/>
        <v>1</v>
      </c>
      <c r="S14" s="13">
        <v>1</v>
      </c>
      <c r="T14" s="13"/>
      <c r="U14" s="14">
        <f t="shared" si="5"/>
        <v>1</v>
      </c>
      <c r="V14" s="13">
        <v>2</v>
      </c>
      <c r="W14" s="13"/>
      <c r="X14" s="14">
        <f t="shared" si="6"/>
        <v>2</v>
      </c>
      <c r="Y14" s="13">
        <v>2</v>
      </c>
      <c r="Z14" s="13"/>
      <c r="AA14" s="14">
        <f t="shared" si="7"/>
        <v>2</v>
      </c>
      <c r="AB14" s="13">
        <v>5</v>
      </c>
      <c r="AC14" s="13"/>
      <c r="AD14" s="14">
        <f t="shared" si="9"/>
        <v>5</v>
      </c>
      <c r="AE14" s="15">
        <v>5</v>
      </c>
      <c r="AF14" s="16" t="s">
        <v>23</v>
      </c>
      <c r="AG14" s="17">
        <v>344.75</v>
      </c>
      <c r="AH14" s="17">
        <v>310</v>
      </c>
      <c r="AI14" s="17">
        <v>298.5</v>
      </c>
      <c r="AJ14" s="17">
        <f t="shared" si="11"/>
        <v>317.75</v>
      </c>
      <c r="AK14" s="17">
        <f t="shared" si="12"/>
        <v>1588.75</v>
      </c>
      <c r="AL14" s="17">
        <f t="shared" si="8"/>
        <v>7.578063284360975</v>
      </c>
    </row>
    <row r="15" spans="1:47" ht="64.5" customHeight="1" x14ac:dyDescent="0.25">
      <c r="A15" s="12">
        <v>8</v>
      </c>
      <c r="B15" s="4" t="s">
        <v>35</v>
      </c>
      <c r="C15" s="5" t="s">
        <v>42</v>
      </c>
      <c r="D15" s="13">
        <v>8</v>
      </c>
      <c r="E15" s="13"/>
      <c r="F15" s="14">
        <f t="shared" si="0"/>
        <v>8</v>
      </c>
      <c r="G15" s="13"/>
      <c r="H15" s="13"/>
      <c r="I15" s="14">
        <f t="shared" si="1"/>
        <v>0</v>
      </c>
      <c r="J15" s="13">
        <v>14</v>
      </c>
      <c r="K15" s="13"/>
      <c r="L15" s="14">
        <f t="shared" si="2"/>
        <v>14</v>
      </c>
      <c r="M15" s="13"/>
      <c r="N15" s="13"/>
      <c r="O15" s="14">
        <f t="shared" si="3"/>
        <v>0</v>
      </c>
      <c r="P15" s="13">
        <v>4</v>
      </c>
      <c r="Q15" s="13">
        <v>2</v>
      </c>
      <c r="R15" s="14">
        <f t="shared" si="4"/>
        <v>6</v>
      </c>
      <c r="S15" s="13"/>
      <c r="T15" s="13"/>
      <c r="U15" s="14">
        <f t="shared" si="5"/>
        <v>0</v>
      </c>
      <c r="V15" s="13">
        <v>1</v>
      </c>
      <c r="W15" s="13"/>
      <c r="X15" s="14">
        <f t="shared" si="6"/>
        <v>1</v>
      </c>
      <c r="Y15" s="13">
        <v>4</v>
      </c>
      <c r="Z15" s="13"/>
      <c r="AA15" s="14">
        <f t="shared" si="7"/>
        <v>4</v>
      </c>
      <c r="AB15" s="13">
        <v>5</v>
      </c>
      <c r="AC15" s="13"/>
      <c r="AD15" s="14">
        <f t="shared" si="9"/>
        <v>5</v>
      </c>
      <c r="AE15" s="15">
        <v>5</v>
      </c>
      <c r="AF15" s="16" t="s">
        <v>23</v>
      </c>
      <c r="AG15" s="17">
        <v>344.75</v>
      </c>
      <c r="AH15" s="17">
        <v>310</v>
      </c>
      <c r="AI15" s="17">
        <v>298.5</v>
      </c>
      <c r="AJ15" s="17">
        <f t="shared" si="11"/>
        <v>317.75</v>
      </c>
      <c r="AK15" s="17">
        <f t="shared" si="12"/>
        <v>1588.75</v>
      </c>
      <c r="AL15" s="17">
        <f t="shared" si="8"/>
        <v>7.578063284360975</v>
      </c>
    </row>
    <row r="16" spans="1:47" ht="94.5" x14ac:dyDescent="0.25">
      <c r="A16" s="12">
        <v>9</v>
      </c>
      <c r="B16" s="4" t="s">
        <v>36</v>
      </c>
      <c r="C16" s="5" t="s">
        <v>42</v>
      </c>
      <c r="D16" s="13">
        <v>4</v>
      </c>
      <c r="E16" s="13"/>
      <c r="F16" s="14">
        <f t="shared" si="0"/>
        <v>4</v>
      </c>
      <c r="G16" s="13"/>
      <c r="H16" s="13"/>
      <c r="I16" s="14">
        <f t="shared" si="1"/>
        <v>0</v>
      </c>
      <c r="J16" s="13"/>
      <c r="K16" s="13"/>
      <c r="L16" s="14">
        <f t="shared" si="2"/>
        <v>0</v>
      </c>
      <c r="M16" s="13">
        <v>3</v>
      </c>
      <c r="N16" s="13">
        <v>1</v>
      </c>
      <c r="O16" s="14">
        <f t="shared" si="3"/>
        <v>4</v>
      </c>
      <c r="P16" s="13">
        <v>2</v>
      </c>
      <c r="Q16" s="13"/>
      <c r="R16" s="14">
        <f t="shared" si="4"/>
        <v>2</v>
      </c>
      <c r="S16" s="13"/>
      <c r="T16" s="13"/>
      <c r="U16" s="14">
        <f t="shared" si="5"/>
        <v>0</v>
      </c>
      <c r="V16" s="13">
        <v>2</v>
      </c>
      <c r="W16" s="13"/>
      <c r="X16" s="14">
        <f t="shared" si="6"/>
        <v>2</v>
      </c>
      <c r="Y16" s="13">
        <v>1</v>
      </c>
      <c r="Z16" s="13"/>
      <c r="AA16" s="14">
        <f t="shared" si="7"/>
        <v>1</v>
      </c>
      <c r="AB16" s="13">
        <v>0</v>
      </c>
      <c r="AC16" s="13"/>
      <c r="AD16" s="14">
        <f t="shared" si="9"/>
        <v>0</v>
      </c>
      <c r="AE16" s="15">
        <v>5</v>
      </c>
      <c r="AF16" s="16" t="s">
        <v>23</v>
      </c>
      <c r="AG16" s="17">
        <v>161.69</v>
      </c>
      <c r="AH16" s="17">
        <v>160</v>
      </c>
      <c r="AI16" s="17">
        <v>166.5</v>
      </c>
      <c r="AJ16" s="17">
        <f>(AI16+AH16+AG16)/3</f>
        <v>162.72999999999999</v>
      </c>
      <c r="AK16" s="17">
        <f>AE16*AJ16</f>
        <v>813.65</v>
      </c>
      <c r="AL16" s="17">
        <f t="shared" si="8"/>
        <v>2.0724461749394338</v>
      </c>
    </row>
    <row r="17" spans="1:38" ht="71.25" customHeight="1" x14ac:dyDescent="0.25">
      <c r="A17" s="12">
        <v>10</v>
      </c>
      <c r="B17" s="4" t="s">
        <v>37</v>
      </c>
      <c r="C17" s="5" t="s">
        <v>42</v>
      </c>
      <c r="D17" s="13">
        <v>2</v>
      </c>
      <c r="E17" s="13"/>
      <c r="F17" s="14">
        <f t="shared" si="0"/>
        <v>2</v>
      </c>
      <c r="G17" s="13"/>
      <c r="H17" s="13"/>
      <c r="I17" s="14">
        <f t="shared" si="1"/>
        <v>0</v>
      </c>
      <c r="J17" s="13"/>
      <c r="K17" s="13"/>
      <c r="L17" s="14">
        <f t="shared" si="2"/>
        <v>0</v>
      </c>
      <c r="M17" s="13">
        <v>2</v>
      </c>
      <c r="N17" s="13"/>
      <c r="O17" s="14">
        <f t="shared" si="3"/>
        <v>2</v>
      </c>
      <c r="P17" s="13"/>
      <c r="Q17" s="13"/>
      <c r="R17" s="14">
        <f t="shared" si="4"/>
        <v>0</v>
      </c>
      <c r="S17" s="13">
        <v>1</v>
      </c>
      <c r="T17" s="13"/>
      <c r="U17" s="14">
        <f t="shared" si="5"/>
        <v>1</v>
      </c>
      <c r="V17" s="13"/>
      <c r="W17" s="13"/>
      <c r="X17" s="14">
        <f t="shared" si="6"/>
        <v>0</v>
      </c>
      <c r="Y17" s="13">
        <v>1</v>
      </c>
      <c r="Z17" s="13"/>
      <c r="AA17" s="14">
        <f t="shared" si="7"/>
        <v>1</v>
      </c>
      <c r="AB17" s="13">
        <v>3</v>
      </c>
      <c r="AC17" s="13"/>
      <c r="AD17" s="14">
        <f t="shared" si="9"/>
        <v>3</v>
      </c>
      <c r="AE17" s="15">
        <v>5</v>
      </c>
      <c r="AF17" s="16" t="s">
        <v>23</v>
      </c>
      <c r="AG17" s="17">
        <v>161.69</v>
      </c>
      <c r="AH17" s="17">
        <v>160</v>
      </c>
      <c r="AI17" s="17">
        <v>166.5</v>
      </c>
      <c r="AJ17" s="17">
        <f t="shared" ref="AJ17:AJ19" si="13">(AI17+AH17+AG17)/3</f>
        <v>162.72999999999999</v>
      </c>
      <c r="AK17" s="17">
        <f t="shared" ref="AK17:AK19" si="14">AE17*AJ17</f>
        <v>813.65</v>
      </c>
      <c r="AL17" s="17">
        <f t="shared" si="8"/>
        <v>2.0724461749394338</v>
      </c>
    </row>
    <row r="18" spans="1:38" ht="79.5" customHeight="1" x14ac:dyDescent="0.25">
      <c r="A18" s="12">
        <v>11</v>
      </c>
      <c r="B18" s="4" t="s">
        <v>38</v>
      </c>
      <c r="C18" s="5" t="s">
        <v>42</v>
      </c>
      <c r="D18" s="13">
        <v>30</v>
      </c>
      <c r="E18" s="13">
        <v>10</v>
      </c>
      <c r="F18" s="14">
        <f t="shared" si="0"/>
        <v>40</v>
      </c>
      <c r="G18" s="13"/>
      <c r="H18" s="13"/>
      <c r="I18" s="14">
        <f t="shared" si="1"/>
        <v>0</v>
      </c>
      <c r="J18" s="13">
        <v>5</v>
      </c>
      <c r="K18" s="13"/>
      <c r="L18" s="14">
        <f t="shared" si="2"/>
        <v>5</v>
      </c>
      <c r="M18" s="13">
        <v>16</v>
      </c>
      <c r="N18" s="13">
        <v>2</v>
      </c>
      <c r="O18" s="14">
        <f t="shared" si="3"/>
        <v>18</v>
      </c>
      <c r="P18" s="13">
        <v>15</v>
      </c>
      <c r="Q18" s="13"/>
      <c r="R18" s="14">
        <f t="shared" si="4"/>
        <v>15</v>
      </c>
      <c r="S18" s="13"/>
      <c r="T18" s="13"/>
      <c r="U18" s="14">
        <f t="shared" si="5"/>
        <v>0</v>
      </c>
      <c r="V18" s="13">
        <v>5</v>
      </c>
      <c r="W18" s="13">
        <v>5</v>
      </c>
      <c r="X18" s="14">
        <f t="shared" si="6"/>
        <v>10</v>
      </c>
      <c r="Y18" s="13">
        <v>4</v>
      </c>
      <c r="Z18" s="13"/>
      <c r="AA18" s="14">
        <f t="shared" si="7"/>
        <v>4</v>
      </c>
      <c r="AB18" s="13"/>
      <c r="AC18" s="13">
        <v>4</v>
      </c>
      <c r="AD18" s="14">
        <f t="shared" si="9"/>
        <v>4</v>
      </c>
      <c r="AE18" s="15">
        <v>5</v>
      </c>
      <c r="AF18" s="16" t="s">
        <v>23</v>
      </c>
      <c r="AG18" s="17">
        <v>161.69</v>
      </c>
      <c r="AH18" s="17">
        <v>160</v>
      </c>
      <c r="AI18" s="17">
        <v>166.5</v>
      </c>
      <c r="AJ18" s="17">
        <f t="shared" si="13"/>
        <v>162.72999999999999</v>
      </c>
      <c r="AK18" s="17">
        <f t="shared" si="14"/>
        <v>813.65</v>
      </c>
      <c r="AL18" s="17">
        <f t="shared" si="8"/>
        <v>2.0724461749394338</v>
      </c>
    </row>
    <row r="19" spans="1:38" ht="75.599999999999994" customHeight="1" x14ac:dyDescent="0.25">
      <c r="A19" s="12">
        <v>12</v>
      </c>
      <c r="B19" s="4" t="s">
        <v>39</v>
      </c>
      <c r="C19" s="5" t="s">
        <v>42</v>
      </c>
      <c r="D19" s="13"/>
      <c r="E19" s="13"/>
      <c r="F19" s="14"/>
      <c r="G19" s="13"/>
      <c r="H19" s="13"/>
      <c r="I19" s="14"/>
      <c r="J19" s="13"/>
      <c r="K19" s="13"/>
      <c r="L19" s="14"/>
      <c r="M19" s="13"/>
      <c r="N19" s="13"/>
      <c r="O19" s="14"/>
      <c r="P19" s="13"/>
      <c r="Q19" s="13"/>
      <c r="R19" s="14"/>
      <c r="S19" s="13"/>
      <c r="T19" s="13"/>
      <c r="U19" s="14"/>
      <c r="V19" s="13"/>
      <c r="W19" s="13"/>
      <c r="X19" s="14"/>
      <c r="Y19" s="13"/>
      <c r="Z19" s="13"/>
      <c r="AA19" s="14"/>
      <c r="AB19" s="13"/>
      <c r="AC19" s="13"/>
      <c r="AD19" s="14"/>
      <c r="AE19" s="15">
        <v>5</v>
      </c>
      <c r="AF19" s="16" t="s">
        <v>23</v>
      </c>
      <c r="AG19" s="17">
        <v>161.69</v>
      </c>
      <c r="AH19" s="17">
        <v>160</v>
      </c>
      <c r="AI19" s="17">
        <v>166.5</v>
      </c>
      <c r="AJ19" s="17">
        <f t="shared" si="13"/>
        <v>162.72999999999999</v>
      </c>
      <c r="AK19" s="17">
        <f t="shared" si="14"/>
        <v>813.65</v>
      </c>
      <c r="AL19" s="17">
        <f t="shared" si="8"/>
        <v>2.0724461749394338</v>
      </c>
    </row>
    <row r="20" spans="1:38" s="7" customFormat="1" ht="29.25" customHeight="1" x14ac:dyDescent="0.25">
      <c r="A20" s="21"/>
      <c r="B20" s="40" t="s">
        <v>24</v>
      </c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22">
        <v>11036.4</v>
      </c>
      <c r="AL20" s="21"/>
    </row>
    <row r="21" spans="1:38" s="7" customFormat="1" x14ac:dyDescent="0.25">
      <c r="B21" s="8"/>
      <c r="AE21" s="10"/>
      <c r="AF21" s="10"/>
    </row>
    <row r="22" spans="1:38" s="7" customFormat="1" x14ac:dyDescent="0.25">
      <c r="B22" s="28" t="s">
        <v>43</v>
      </c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</row>
    <row r="23" spans="1:38" s="7" customFormat="1" x14ac:dyDescent="0.25"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</row>
    <row r="24" spans="1:38" s="7" customFormat="1" x14ac:dyDescent="0.25">
      <c r="B24" s="8"/>
      <c r="AE24" s="10"/>
      <c r="AF24" s="10"/>
    </row>
    <row r="25" spans="1:38" s="7" customFormat="1" x14ac:dyDescent="0.25">
      <c r="B25" s="38" t="s">
        <v>25</v>
      </c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</row>
    <row r="26" spans="1:38" s="7" customFormat="1" x14ac:dyDescent="0.25">
      <c r="B26" s="8"/>
      <c r="AE26" s="10"/>
      <c r="AF26" s="10"/>
    </row>
    <row r="27" spans="1:38" s="7" customFormat="1" x14ac:dyDescent="0.25">
      <c r="B27" s="8"/>
      <c r="C27" s="23"/>
      <c r="AE27" s="10"/>
      <c r="AF27" s="10"/>
    </row>
    <row r="28" spans="1:38" s="7" customFormat="1" x14ac:dyDescent="0.25">
      <c r="B28" s="8"/>
      <c r="C28" s="23"/>
      <c r="AE28" s="10"/>
      <c r="AF28" s="10"/>
    </row>
    <row r="29" spans="1:38" s="7" customFormat="1" x14ac:dyDescent="0.25">
      <c r="B29" s="8"/>
      <c r="C29" s="23"/>
      <c r="AE29" s="10"/>
      <c r="AF29" s="10"/>
    </row>
    <row r="30" spans="1:38" s="7" customFormat="1" x14ac:dyDescent="0.25">
      <c r="B30" s="8"/>
      <c r="C30" s="23"/>
      <c r="AE30" s="10"/>
      <c r="AF30" s="10"/>
    </row>
    <row r="31" spans="1:38" s="7" customFormat="1" x14ac:dyDescent="0.25">
      <c r="B31" s="8"/>
      <c r="C31" s="23"/>
      <c r="AE31" s="10"/>
      <c r="AF31" s="10"/>
    </row>
    <row r="32" spans="1:38" s="7" customFormat="1" x14ac:dyDescent="0.25">
      <c r="B32" s="8"/>
      <c r="C32" s="23"/>
      <c r="AE32" s="10"/>
      <c r="AF32" s="10"/>
    </row>
    <row r="33" spans="2:32" s="7" customFormat="1" x14ac:dyDescent="0.25">
      <c r="B33" s="8"/>
      <c r="C33" s="23"/>
      <c r="AE33" s="10"/>
      <c r="AF33" s="10"/>
    </row>
    <row r="34" spans="2:32" s="7" customFormat="1" x14ac:dyDescent="0.25">
      <c r="B34" s="8"/>
      <c r="C34" s="23"/>
      <c r="AE34" s="10"/>
      <c r="AF34" s="10"/>
    </row>
    <row r="35" spans="2:32" s="7" customFormat="1" x14ac:dyDescent="0.25">
      <c r="B35" s="8"/>
      <c r="C35" s="23"/>
      <c r="AE35" s="10"/>
      <c r="AF35" s="10"/>
    </row>
    <row r="36" spans="2:32" s="7" customFormat="1" x14ac:dyDescent="0.25">
      <c r="B36" s="8"/>
      <c r="C36" s="23"/>
      <c r="AE36" s="10"/>
      <c r="AF36" s="10"/>
    </row>
    <row r="37" spans="2:32" s="7" customFormat="1" x14ac:dyDescent="0.25">
      <c r="B37" s="8"/>
      <c r="C37" s="23"/>
      <c r="AE37" s="10"/>
      <c r="AF37" s="10"/>
    </row>
    <row r="38" spans="2:32" s="7" customFormat="1" x14ac:dyDescent="0.25">
      <c r="B38" s="8"/>
      <c r="C38" s="23"/>
      <c r="AE38" s="10"/>
      <c r="AF38" s="10"/>
    </row>
    <row r="39" spans="2:32" s="7" customFormat="1" x14ac:dyDescent="0.25">
      <c r="B39" s="8"/>
      <c r="C39" s="23"/>
      <c r="AE39" s="10"/>
      <c r="AF39" s="10"/>
    </row>
    <row r="40" spans="2:32" s="7" customFormat="1" x14ac:dyDescent="0.25">
      <c r="B40" s="8"/>
      <c r="C40" s="23"/>
      <c r="AE40" s="10"/>
      <c r="AF40" s="10"/>
    </row>
    <row r="41" spans="2:32" s="7" customFormat="1" x14ac:dyDescent="0.25">
      <c r="B41" s="8"/>
      <c r="C41" s="23"/>
      <c r="AE41" s="10"/>
      <c r="AF41" s="10"/>
    </row>
    <row r="42" spans="2:32" s="7" customFormat="1" x14ac:dyDescent="0.25">
      <c r="B42" s="8"/>
      <c r="C42" s="23"/>
      <c r="AE42" s="10"/>
      <c r="AF42" s="10"/>
    </row>
    <row r="43" spans="2:32" s="7" customFormat="1" x14ac:dyDescent="0.25">
      <c r="B43" s="8"/>
      <c r="C43" s="23"/>
      <c r="AE43" s="10"/>
      <c r="AF43" s="10"/>
    </row>
    <row r="44" spans="2:32" s="7" customFormat="1" x14ac:dyDescent="0.25">
      <c r="B44" s="8"/>
      <c r="C44" s="23"/>
      <c r="AE44" s="10"/>
      <c r="AF44" s="10"/>
    </row>
    <row r="45" spans="2:32" s="7" customFormat="1" x14ac:dyDescent="0.25">
      <c r="B45" s="8"/>
      <c r="C45" s="23"/>
      <c r="AE45" s="10"/>
      <c r="AF45" s="10"/>
    </row>
    <row r="46" spans="2:32" s="7" customFormat="1" x14ac:dyDescent="0.25">
      <c r="B46" s="8"/>
      <c r="C46" s="23"/>
      <c r="AE46" s="10"/>
      <c r="AF46" s="10"/>
    </row>
    <row r="47" spans="2:32" s="7" customFormat="1" x14ac:dyDescent="0.25">
      <c r="B47" s="8"/>
      <c r="C47" s="23"/>
      <c r="AE47" s="10"/>
      <c r="AF47" s="10"/>
    </row>
    <row r="48" spans="2:32" s="7" customFormat="1" x14ac:dyDescent="0.25">
      <c r="B48" s="8"/>
      <c r="C48" s="23"/>
      <c r="AE48" s="10"/>
      <c r="AF48" s="10"/>
    </row>
    <row r="49" spans="2:32" s="7" customFormat="1" x14ac:dyDescent="0.25">
      <c r="B49" s="8"/>
      <c r="C49" s="23"/>
      <c r="AE49" s="10"/>
      <c r="AF49" s="10"/>
    </row>
    <row r="50" spans="2:32" s="7" customFormat="1" x14ac:dyDescent="0.25">
      <c r="B50" s="8"/>
      <c r="C50" s="23"/>
      <c r="AE50" s="10"/>
      <c r="AF50" s="10"/>
    </row>
    <row r="51" spans="2:32" s="7" customFormat="1" x14ac:dyDescent="0.25">
      <c r="B51" s="8"/>
      <c r="C51" s="23"/>
      <c r="AE51" s="10"/>
      <c r="AF51" s="10"/>
    </row>
    <row r="52" spans="2:32" s="7" customFormat="1" x14ac:dyDescent="0.25">
      <c r="B52" s="8"/>
      <c r="C52" s="23"/>
      <c r="AE52" s="10"/>
      <c r="AF52" s="10"/>
    </row>
    <row r="53" spans="2:32" x14ac:dyDescent="0.25">
      <c r="C53" s="23"/>
    </row>
    <row r="54" spans="2:32" x14ac:dyDescent="0.25">
      <c r="C54" s="23"/>
    </row>
    <row r="55" spans="2:32" x14ac:dyDescent="0.25">
      <c r="C55" s="23"/>
    </row>
    <row r="56" spans="2:32" x14ac:dyDescent="0.25">
      <c r="C56" s="23"/>
    </row>
    <row r="57" spans="2:32" x14ac:dyDescent="0.25">
      <c r="C57" s="23"/>
    </row>
    <row r="58" spans="2:32" x14ac:dyDescent="0.25">
      <c r="C58" s="23"/>
    </row>
    <row r="59" spans="2:32" x14ac:dyDescent="0.25">
      <c r="C59" s="23"/>
    </row>
    <row r="60" spans="2:32" x14ac:dyDescent="0.25">
      <c r="C60" s="23"/>
    </row>
    <row r="61" spans="2:32" x14ac:dyDescent="0.25">
      <c r="C61" s="23"/>
    </row>
    <row r="62" spans="2:32" x14ac:dyDescent="0.25">
      <c r="C62" s="23"/>
    </row>
    <row r="63" spans="2:32" x14ac:dyDescent="0.25">
      <c r="C63" s="23"/>
    </row>
    <row r="64" spans="2:32" x14ac:dyDescent="0.25">
      <c r="C64" s="23"/>
    </row>
    <row r="65" spans="3:3" x14ac:dyDescent="0.25">
      <c r="C65" s="23"/>
    </row>
    <row r="66" spans="3:3" x14ac:dyDescent="0.25">
      <c r="C66" s="23"/>
    </row>
    <row r="67" spans="3:3" x14ac:dyDescent="0.25">
      <c r="C67" s="23"/>
    </row>
    <row r="68" spans="3:3" x14ac:dyDescent="0.25">
      <c r="C68" s="23"/>
    </row>
    <row r="69" spans="3:3" x14ac:dyDescent="0.25">
      <c r="C69" s="23"/>
    </row>
    <row r="70" spans="3:3" x14ac:dyDescent="0.25">
      <c r="C70" s="23"/>
    </row>
    <row r="71" spans="3:3" x14ac:dyDescent="0.25">
      <c r="C71" s="23"/>
    </row>
    <row r="72" spans="3:3" x14ac:dyDescent="0.25">
      <c r="C72" s="23"/>
    </row>
    <row r="73" spans="3:3" x14ac:dyDescent="0.25">
      <c r="C73" s="23"/>
    </row>
    <row r="74" spans="3:3" x14ac:dyDescent="0.25">
      <c r="C74" s="23"/>
    </row>
    <row r="75" spans="3:3" x14ac:dyDescent="0.25">
      <c r="C75" s="23"/>
    </row>
    <row r="76" spans="3:3" x14ac:dyDescent="0.25">
      <c r="C76" s="23"/>
    </row>
    <row r="77" spans="3:3" x14ac:dyDescent="0.25">
      <c r="C77" s="23"/>
    </row>
    <row r="78" spans="3:3" x14ac:dyDescent="0.25">
      <c r="C78" s="23"/>
    </row>
    <row r="79" spans="3:3" x14ac:dyDescent="0.25">
      <c r="C79" s="23"/>
    </row>
    <row r="80" spans="3:3" x14ac:dyDescent="0.25">
      <c r="C80" s="23"/>
    </row>
    <row r="81" spans="3:3" x14ac:dyDescent="0.25">
      <c r="C81" s="23"/>
    </row>
    <row r="82" spans="3:3" x14ac:dyDescent="0.25">
      <c r="C82" s="23"/>
    </row>
    <row r="83" spans="3:3" x14ac:dyDescent="0.25">
      <c r="C83" s="23"/>
    </row>
    <row r="84" spans="3:3" x14ac:dyDescent="0.25">
      <c r="C84" s="23"/>
    </row>
    <row r="85" spans="3:3" x14ac:dyDescent="0.25">
      <c r="C85" s="23"/>
    </row>
    <row r="86" spans="3:3" x14ac:dyDescent="0.25">
      <c r="C86" s="23"/>
    </row>
    <row r="87" spans="3:3" x14ac:dyDescent="0.25">
      <c r="C87" s="23"/>
    </row>
    <row r="88" spans="3:3" x14ac:dyDescent="0.25">
      <c r="C88" s="23"/>
    </row>
    <row r="89" spans="3:3" x14ac:dyDescent="0.25">
      <c r="C89" s="23"/>
    </row>
    <row r="90" spans="3:3" x14ac:dyDescent="0.25">
      <c r="C90" s="23"/>
    </row>
    <row r="91" spans="3:3" x14ac:dyDescent="0.25">
      <c r="C91" s="23"/>
    </row>
    <row r="92" spans="3:3" x14ac:dyDescent="0.25">
      <c r="C92" s="23"/>
    </row>
    <row r="93" spans="3:3" x14ac:dyDescent="0.25">
      <c r="C93" s="23"/>
    </row>
    <row r="94" spans="3:3" x14ac:dyDescent="0.25">
      <c r="C94" s="23"/>
    </row>
    <row r="95" spans="3:3" x14ac:dyDescent="0.25">
      <c r="C95" s="23"/>
    </row>
    <row r="96" spans="3:3" x14ac:dyDescent="0.25">
      <c r="C96" s="23"/>
    </row>
    <row r="97" spans="3:3" x14ac:dyDescent="0.25">
      <c r="C97" s="23"/>
    </row>
    <row r="98" spans="3:3" x14ac:dyDescent="0.25">
      <c r="C98" s="23"/>
    </row>
    <row r="99" spans="3:3" x14ac:dyDescent="0.25">
      <c r="C99" s="23"/>
    </row>
    <row r="100" spans="3:3" x14ac:dyDescent="0.25">
      <c r="C100" s="23"/>
    </row>
    <row r="101" spans="3:3" x14ac:dyDescent="0.25">
      <c r="C101" s="23"/>
    </row>
    <row r="102" spans="3:3" x14ac:dyDescent="0.25">
      <c r="C102" s="23"/>
    </row>
    <row r="103" spans="3:3" x14ac:dyDescent="0.25">
      <c r="C103" s="23"/>
    </row>
    <row r="104" spans="3:3" x14ac:dyDescent="0.25">
      <c r="C104" s="23"/>
    </row>
    <row r="105" spans="3:3" x14ac:dyDescent="0.25">
      <c r="C105" s="23"/>
    </row>
    <row r="106" spans="3:3" x14ac:dyDescent="0.25">
      <c r="C106" s="23"/>
    </row>
    <row r="107" spans="3:3" x14ac:dyDescent="0.25">
      <c r="C107" s="23"/>
    </row>
    <row r="108" spans="3:3" x14ac:dyDescent="0.25">
      <c r="C108" s="23"/>
    </row>
    <row r="109" spans="3:3" x14ac:dyDescent="0.25">
      <c r="C109" s="23"/>
    </row>
    <row r="110" spans="3:3" x14ac:dyDescent="0.25">
      <c r="C110" s="23"/>
    </row>
    <row r="111" spans="3:3" x14ac:dyDescent="0.25">
      <c r="C111" s="23"/>
    </row>
    <row r="112" spans="3:3" x14ac:dyDescent="0.25">
      <c r="C112" s="23"/>
    </row>
    <row r="113" spans="3:3" x14ac:dyDescent="0.25">
      <c r="C113" s="23"/>
    </row>
    <row r="114" spans="3:3" x14ac:dyDescent="0.25">
      <c r="C114" s="23"/>
    </row>
    <row r="115" spans="3:3" x14ac:dyDescent="0.25">
      <c r="C115" s="23"/>
    </row>
    <row r="116" spans="3:3" x14ac:dyDescent="0.25">
      <c r="C116" s="23"/>
    </row>
    <row r="117" spans="3:3" x14ac:dyDescent="0.25">
      <c r="C117" s="23"/>
    </row>
    <row r="118" spans="3:3" x14ac:dyDescent="0.25">
      <c r="C118" s="23"/>
    </row>
    <row r="119" spans="3:3" x14ac:dyDescent="0.25">
      <c r="C119" s="23"/>
    </row>
    <row r="120" spans="3:3" x14ac:dyDescent="0.25">
      <c r="C120" s="23"/>
    </row>
    <row r="121" spans="3:3" x14ac:dyDescent="0.25">
      <c r="C121" s="23"/>
    </row>
    <row r="122" spans="3:3" x14ac:dyDescent="0.25">
      <c r="C122" s="23"/>
    </row>
    <row r="123" spans="3:3" x14ac:dyDescent="0.25">
      <c r="C123" s="23"/>
    </row>
    <row r="124" spans="3:3" x14ac:dyDescent="0.25">
      <c r="C124" s="23"/>
    </row>
    <row r="125" spans="3:3" x14ac:dyDescent="0.25">
      <c r="C125" s="23"/>
    </row>
    <row r="126" spans="3:3" x14ac:dyDescent="0.25">
      <c r="C126" s="23"/>
    </row>
    <row r="127" spans="3:3" x14ac:dyDescent="0.25">
      <c r="C127" s="23"/>
    </row>
    <row r="128" spans="3:3" x14ac:dyDescent="0.25">
      <c r="C128" s="23"/>
    </row>
    <row r="129" spans="3:3" x14ac:dyDescent="0.25">
      <c r="C129" s="23"/>
    </row>
    <row r="130" spans="3:3" x14ac:dyDescent="0.25">
      <c r="C130" s="23"/>
    </row>
    <row r="131" spans="3:3" x14ac:dyDescent="0.25">
      <c r="C131" s="23"/>
    </row>
    <row r="132" spans="3:3" x14ac:dyDescent="0.25">
      <c r="C132" s="23"/>
    </row>
    <row r="133" spans="3:3" x14ac:dyDescent="0.25">
      <c r="C133" s="23"/>
    </row>
    <row r="134" spans="3:3" x14ac:dyDescent="0.25">
      <c r="C134" s="23"/>
    </row>
    <row r="135" spans="3:3" x14ac:dyDescent="0.25">
      <c r="C135" s="23"/>
    </row>
    <row r="136" spans="3:3" x14ac:dyDescent="0.25">
      <c r="C136" s="23"/>
    </row>
    <row r="137" spans="3:3" x14ac:dyDescent="0.25">
      <c r="C137" s="23"/>
    </row>
    <row r="138" spans="3:3" x14ac:dyDescent="0.25">
      <c r="C138" s="23"/>
    </row>
    <row r="139" spans="3:3" x14ac:dyDescent="0.25">
      <c r="C139" s="23"/>
    </row>
    <row r="140" spans="3:3" x14ac:dyDescent="0.25">
      <c r="C140" s="23"/>
    </row>
    <row r="141" spans="3:3" x14ac:dyDescent="0.25">
      <c r="C141" s="23"/>
    </row>
    <row r="142" spans="3:3" x14ac:dyDescent="0.25">
      <c r="C142" s="23"/>
    </row>
    <row r="143" spans="3:3" x14ac:dyDescent="0.25">
      <c r="C143" s="23"/>
    </row>
    <row r="144" spans="3:3" x14ac:dyDescent="0.25">
      <c r="C144" s="23"/>
    </row>
    <row r="145" spans="3:3" x14ac:dyDescent="0.25">
      <c r="C145" s="23"/>
    </row>
    <row r="146" spans="3:3" x14ac:dyDescent="0.25">
      <c r="C146" s="23"/>
    </row>
    <row r="147" spans="3:3" x14ac:dyDescent="0.25">
      <c r="C147" s="23"/>
    </row>
    <row r="148" spans="3:3" x14ac:dyDescent="0.25">
      <c r="C148" s="23"/>
    </row>
  </sheetData>
  <mergeCells count="23">
    <mergeCell ref="B25:AI25"/>
    <mergeCell ref="B3:AJ3"/>
    <mergeCell ref="B20:AJ20"/>
    <mergeCell ref="Y6:AA6"/>
    <mergeCell ref="G6:I6"/>
    <mergeCell ref="J6:L6"/>
    <mergeCell ref="M6:O6"/>
    <mergeCell ref="P6:R6"/>
    <mergeCell ref="S6:U6"/>
    <mergeCell ref="V6:X6"/>
    <mergeCell ref="AL6:AL7"/>
    <mergeCell ref="B5:C5"/>
    <mergeCell ref="B22:AK23"/>
    <mergeCell ref="A6:A7"/>
    <mergeCell ref="B6:B7"/>
    <mergeCell ref="C6:C7"/>
    <mergeCell ref="D6:F6"/>
    <mergeCell ref="AE6:AE7"/>
    <mergeCell ref="AK6:AK7"/>
    <mergeCell ref="AB6:AD6"/>
    <mergeCell ref="AG6:AI6"/>
    <mergeCell ref="AJ6:AJ7"/>
    <mergeCell ref="AF6:A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2026-07-23T08:28:12Z</dcterms:modified>
</cp:coreProperties>
</file>