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8BB963-D548-4D83-BF2C-617DE6813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 refMode="R1C1"/>
</workbook>
</file>

<file path=xl/calcChain.xml><?xml version="1.0" encoding="utf-8"?>
<calcChain xmlns="http://schemas.openxmlformats.org/spreadsheetml/2006/main">
  <c r="K6" i="1" l="1"/>
  <c r="J6" i="1"/>
  <c r="K7" i="1" s="1"/>
  <c r="I6" i="1"/>
  <c r="L6" i="1"/>
  <c r="O6" i="1" s="1"/>
  <c r="J7" i="1" l="1"/>
  <c r="I7" i="1"/>
  <c r="O7" i="1"/>
  <c r="M6" i="1"/>
  <c r="N6" i="1" s="1"/>
</calcChain>
</file>

<file path=xl/sharedStrings.xml><?xml version="1.0" encoding="utf-8"?>
<sst xmlns="http://schemas.openxmlformats.org/spreadsheetml/2006/main" count="30" uniqueCount="26">
  <si>
    <t>Основные характеристики объекта закупки</t>
  </si>
  <si>
    <t>Согласно техническому заданию</t>
  </si>
  <si>
    <t xml:space="preserve">
</t>
  </si>
  <si>
    <t>Используемый метод определения НМЦК с обоснованием:</t>
  </si>
  <si>
    <t xml:space="preserve">Цена за ед товара, метод сопостовимых рыночных цен </t>
  </si>
  <si>
    <t>Расчет НМЦК</t>
  </si>
  <si>
    <t>№ п/п</t>
  </si>
  <si>
    <t>Наименование товара</t>
  </si>
  <si>
    <t>Техническое описание</t>
  </si>
  <si>
    <t xml:space="preserve">Цены поставщиков,  руб. </t>
  </si>
  <si>
    <t>Кол-во, шт.</t>
  </si>
  <si>
    <t>Сумма поставщиков, руб.</t>
  </si>
  <si>
    <t>Средняя цена в руб.ед</t>
  </si>
  <si>
    <t>Средняя квадратичное отклонение</t>
  </si>
  <si>
    <t>Коэффициент вариации</t>
  </si>
  <si>
    <t xml:space="preserve">Сумма средняя в руб </t>
  </si>
  <si>
    <t>Согласно ТЗ</t>
  </si>
  <si>
    <t xml:space="preserve">Примечание: В стоимость на выполнение работ (услуг), товара  включены все затраты организации, в том числе, связанные с исполнением договора согласно техническому заданию и проекту контракта, в том числе  расходы на доставку, разгрузка, разнос по помещениям, сборка, установка и вывоз упаковки и мусора. </t>
  </si>
  <si>
    <t xml:space="preserve"> </t>
  </si>
  <si>
    <t>Обоснование начальной (максимальной) цены контракта
на закупку полиграфической продукции (студенческие билеты) для нужд Курского филиала Финуниверситета</t>
  </si>
  <si>
    <t>Студенческий билет</t>
  </si>
  <si>
    <t>№ б/н от 27.07.2026</t>
  </si>
  <si>
    <t>№ 27 от 30.07.2026</t>
  </si>
  <si>
    <t>№ б/н от 30.07.2026</t>
  </si>
  <si>
    <t>Дата подготовки обоснования НМЦК: 30.07.2026 г.</t>
  </si>
  <si>
    <t>На основании проведенного анализа рынка, с учетом округления значений, НМЦК/НМЦ  составляет 22 070,40 руб. к размещению наименьшее предложение 17568,00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</si>
</sst>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7" fillId="0" borderId="8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workbookViewId="0">
      <selection activeCell="B8" sqref="B8:O8"/>
    </sheetView>
  </sheetViews>
  <sheetFormatPr defaultRowHeight="15" x14ac:dyDescent="0.25"/>
  <cols>
    <col min="3" max="3" width="37.140625" customWidth="1"/>
    <col min="4" max="4" width="13" customWidth="1"/>
    <col min="5" max="5" width="14" customWidth="1"/>
    <col min="6" max="6" width="15" customWidth="1"/>
    <col min="7" max="7" width="11.7109375" customWidth="1"/>
    <col min="9" max="9" width="14.42578125" customWidth="1"/>
    <col min="10" max="10" width="15.7109375" customWidth="1"/>
    <col min="11" max="11" width="16.140625" customWidth="1"/>
    <col min="12" max="12" width="14.42578125" customWidth="1"/>
    <col min="13" max="13" width="14.28515625" customWidth="1"/>
    <col min="14" max="15" width="11.140625" customWidth="1"/>
  </cols>
  <sheetData>
    <row r="1" spans="1:15" ht="65.25" customHeight="1" x14ac:dyDescent="0.25">
      <c r="A1" s="1"/>
      <c r="B1" s="33" t="s">
        <v>19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A2" s="2"/>
      <c r="B2" s="34" t="s">
        <v>0</v>
      </c>
      <c r="C2" s="35"/>
      <c r="D2" s="36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25.5" x14ac:dyDescent="0.25">
      <c r="A3" s="2" t="s">
        <v>2</v>
      </c>
      <c r="B3" s="34" t="s">
        <v>3</v>
      </c>
      <c r="C3" s="35"/>
      <c r="D3" s="36" t="s">
        <v>4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25.5" x14ac:dyDescent="0.25">
      <c r="A4" s="37" t="s">
        <v>5</v>
      </c>
      <c r="B4" s="3" t="s">
        <v>6</v>
      </c>
      <c r="C4" s="4" t="s">
        <v>7</v>
      </c>
      <c r="D4" s="5" t="s">
        <v>8</v>
      </c>
      <c r="E4" s="39" t="s">
        <v>9</v>
      </c>
      <c r="F4" s="40"/>
      <c r="G4" s="40"/>
      <c r="H4" s="3" t="s">
        <v>10</v>
      </c>
      <c r="I4" s="39" t="s">
        <v>11</v>
      </c>
      <c r="J4" s="40"/>
      <c r="K4" s="41"/>
      <c r="L4" s="25" t="s">
        <v>12</v>
      </c>
      <c r="M4" s="25" t="s">
        <v>13</v>
      </c>
      <c r="N4" s="25" t="s">
        <v>14</v>
      </c>
      <c r="O4" s="25" t="s">
        <v>15</v>
      </c>
    </row>
    <row r="5" spans="1:15" ht="25.5" x14ac:dyDescent="0.25">
      <c r="A5" s="38"/>
      <c r="B5" s="6"/>
      <c r="C5" s="4"/>
      <c r="D5" s="7"/>
      <c r="E5" s="8" t="s">
        <v>21</v>
      </c>
      <c r="F5" s="4" t="s">
        <v>22</v>
      </c>
      <c r="G5" s="4" t="s">
        <v>23</v>
      </c>
      <c r="H5" s="3"/>
      <c r="I5" s="8" t="s">
        <v>21</v>
      </c>
      <c r="J5" s="4" t="s">
        <v>22</v>
      </c>
      <c r="K5" s="4" t="s">
        <v>23</v>
      </c>
      <c r="L5" s="26"/>
      <c r="M5" s="26"/>
      <c r="N5" s="26"/>
      <c r="O5" s="26"/>
    </row>
    <row r="6" spans="1:15" ht="46.5" customHeight="1" x14ac:dyDescent="0.25">
      <c r="A6" s="9"/>
      <c r="B6" s="6">
        <v>1</v>
      </c>
      <c r="C6" s="10" t="s">
        <v>20</v>
      </c>
      <c r="D6" s="11" t="s">
        <v>16</v>
      </c>
      <c r="E6" s="8">
        <v>87</v>
      </c>
      <c r="F6" s="24">
        <v>65</v>
      </c>
      <c r="G6" s="24">
        <v>54.9</v>
      </c>
      <c r="H6" s="3">
        <v>320</v>
      </c>
      <c r="I6" s="12">
        <f>H6*E6</f>
        <v>27840</v>
      </c>
      <c r="J6" s="12">
        <f>H6*F6</f>
        <v>20800</v>
      </c>
      <c r="K6" s="12">
        <f>H6*G6</f>
        <v>17568</v>
      </c>
      <c r="L6" s="13">
        <f>(ROUND((((E6+F6+G6)/3)*100),0)/100)</f>
        <v>68.97</v>
      </c>
      <c r="M6" s="13">
        <f t="shared" ref="M6" si="0">SQRT(((SUM((POWER(E6-L6,2)),(POWER(F6-L6,2)),(POWER(G6-L6,2)))/2)))</f>
        <v>16.413511202664715</v>
      </c>
      <c r="N6" s="13">
        <f t="shared" ref="N6" si="1">M6/L6*100</f>
        <v>23.798044370979724</v>
      </c>
      <c r="O6" s="13">
        <f>(ROUND(((L6*H6)*100),0))/100</f>
        <v>22070.400000000001</v>
      </c>
    </row>
    <row r="7" spans="1:15" ht="16.5" customHeight="1" x14ac:dyDescent="0.25">
      <c r="A7" s="9"/>
      <c r="B7" s="4"/>
      <c r="C7" s="14" t="s">
        <v>2</v>
      </c>
      <c r="D7" s="11"/>
      <c r="E7" s="15"/>
      <c r="F7" s="15"/>
      <c r="G7" s="15"/>
      <c r="H7" s="16"/>
      <c r="I7" s="23">
        <f>SUM(I6:I6)</f>
        <v>27840</v>
      </c>
      <c r="J7" s="23">
        <f>SUM(J6:J6)</f>
        <v>20800</v>
      </c>
      <c r="K7" s="23">
        <f>SUM(K6:K6)</f>
        <v>17568</v>
      </c>
      <c r="L7" s="23"/>
      <c r="M7" s="23"/>
      <c r="N7" s="23"/>
      <c r="O7" s="23">
        <f>SUM(O6:O6)</f>
        <v>22070.400000000001</v>
      </c>
    </row>
    <row r="8" spans="1:15" x14ac:dyDescent="0.25">
      <c r="A8" s="17"/>
      <c r="B8" s="27" t="s">
        <v>25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</row>
    <row r="9" spans="1:15" ht="23.25" customHeight="1" x14ac:dyDescent="0.25">
      <c r="A9" s="17"/>
      <c r="B9" s="27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spans="1:15" ht="41.25" customHeight="1" x14ac:dyDescent="0.25">
      <c r="A10" s="17"/>
      <c r="B10" s="30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</row>
    <row r="11" spans="1:15" x14ac:dyDescent="0.25">
      <c r="A11" s="1"/>
      <c r="B11" s="1"/>
      <c r="C11" s="18"/>
      <c r="D11" s="1"/>
      <c r="E11" s="19"/>
      <c r="F11" s="20"/>
      <c r="G11" s="1"/>
      <c r="H11" s="21"/>
      <c r="I11" s="22"/>
      <c r="J11" s="21"/>
      <c r="K11" s="21"/>
      <c r="L11" s="1" t="s">
        <v>18</v>
      </c>
      <c r="M11" s="1"/>
      <c r="N11" s="1"/>
      <c r="O11" s="1"/>
    </row>
  </sheetData>
  <mergeCells count="15">
    <mergeCell ref="A4:A5"/>
    <mergeCell ref="E4:G4"/>
    <mergeCell ref="I4:K4"/>
    <mergeCell ref="L4:L5"/>
    <mergeCell ref="M4:M5"/>
    <mergeCell ref="N4:N5"/>
    <mergeCell ref="O4:O5"/>
    <mergeCell ref="B8:O8"/>
    <mergeCell ref="B10:O10"/>
    <mergeCell ref="B1:O1"/>
    <mergeCell ref="B2:C2"/>
    <mergeCell ref="D2:O2"/>
    <mergeCell ref="B3:C3"/>
    <mergeCell ref="D3:O3"/>
    <mergeCell ref="B9:O9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2026-08-03T07:17:26Z</dcterms:modified>
</cp:coreProperties>
</file>