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K16" authorId="0">
      <text>
        <r>
          <rPr>
            <sz val="10"/>
            <rFont val="Arial"/>
            <family val="2"/>
            <charset val="204"/>
          </rPr>
          <t xml:space="preserve">Примененные корректировки: 
Расчет за единицу: 10</t>
        </r>
      </text>
    </comment>
    <comment ref="K17" authorId="0">
      <text>
        <r>
          <rPr>
            <sz val="10"/>
            <rFont val="Arial"/>
            <family val="2"/>
            <charset val="204"/>
          </rPr>
          <t xml:space="preserve">Примененные корректировки: 
Расчет за единицу: 10</t>
        </r>
      </text>
    </comment>
    <comment ref="K18" authorId="0">
      <text>
        <r>
          <rPr>
            <sz val="10"/>
            <rFont val="Arial"/>
            <family val="2"/>
            <charset val="204"/>
          </rPr>
          <t xml:space="preserve">Примененные корректировки: 
Расчет за единицу: 10</t>
        </r>
      </text>
    </comment>
  </commentList>
</comments>
</file>

<file path=xl/sharedStrings.xml><?xml version="1.0" encoding="utf-8"?>
<sst xmlns="http://schemas.openxmlformats.org/spreadsheetml/2006/main" count="133" uniqueCount="95">
  <si>
    <t xml:space="preserve">Приложение № 2</t>
  </si>
  <si>
    <r>
      <rPr>
        <b val="true"/>
        <sz val="13"/>
        <color rgb="FF000000"/>
        <rFont val="XO Thames"/>
        <family val="1"/>
        <charset val="1"/>
      </rPr>
      <t xml:space="preserve">Определение и обоснование начальной (максимальной) цены контракта произведено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и порядком определения НМЦК согласно требованиям Приказа Министерства здравоохранения РФ от 19 декабря 2019 г. № 1064н </t>
    </r>
    <r>
      <rPr>
        <b val="true"/>
        <i val="true"/>
        <sz val="13"/>
        <color rgb="FF000000"/>
        <rFont val="XO Thames"/>
        <family val="1"/>
        <charset val="1"/>
      </rPr>
      <t xml:space="preserve">В соответствии с Приказом Министерства здравоохранения Российской Федерации от 19.12.2019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  </r>
  </si>
  <si>
    <t xml:space="preserve">А. Метод сопоставимых рыночных цен (Анализ рынка)</t>
  </si>
  <si>
    <t xml:space="preserve">№ п/п</t>
  </si>
  <si>
    <t xml:space="preserve">КТРУ</t>
  </si>
  <si>
    <t xml:space="preserve">Наименование объекта закупки                                                            (МНН Лек. форма/ Дозировка)</t>
  </si>
  <si>
    <t xml:space="preserve">Ед.изм.</t>
  </si>
  <si>
    <t xml:space="preserve">Кол-во товара</t>
  </si>
  <si>
    <t xml:space="preserve">Расчетная цена за ед. Товара без учета НДС  КП №1 вх. №599  от 25.05.2026</t>
  </si>
  <si>
    <r>
      <rPr>
        <sz val="6"/>
        <color theme="1"/>
        <rFont val="Calibri"/>
        <family val="2"/>
        <charset val="1"/>
      </rPr>
      <t xml:space="preserve">Расчетная цена за ед. Товара без учета НДС  КП №2 вх. №598   </t>
    </r>
    <r>
      <rPr>
        <sz val="6"/>
        <color theme="1"/>
        <rFont val="Calibri"/>
        <family val="2"/>
        <charset val="204"/>
      </rPr>
      <t xml:space="preserve"> от 25.05.2026</t>
    </r>
  </si>
  <si>
    <r>
      <rPr>
        <sz val="6"/>
        <color theme="1"/>
        <rFont val="Calibri"/>
        <family val="2"/>
        <charset val="1"/>
      </rPr>
      <t xml:space="preserve">Расчетная цена за ед. Товара без учета НДС  КП №3 вх. № 597   </t>
    </r>
    <r>
      <rPr>
        <sz val="6"/>
        <color theme="1"/>
        <rFont val="Calibri"/>
        <family val="2"/>
        <charset val="204"/>
      </rPr>
      <t xml:space="preserve"> от 25.05.2026</t>
    </r>
  </si>
  <si>
    <t xml:space="preserve">1. Расчет коэффициента вариации</t>
  </si>
  <si>
    <r>
      <rPr>
        <sz val="8"/>
        <color theme="1"/>
        <rFont val="Times New Roman"/>
        <family val="1"/>
        <charset val="204"/>
      </rPr>
      <t xml:space="preserve">Для определения начальной (максимальной) цены контракта использованно коммерческое предложение, содержащее наименьшую цену за еденницу товара, </t>
    </r>
    <r>
      <rPr>
        <b val="true"/>
        <sz val="8"/>
        <color theme="1"/>
        <rFont val="Times New Roman"/>
        <family val="1"/>
        <charset val="204"/>
      </rPr>
      <t xml:space="preserve">руб.</t>
    </r>
  </si>
  <si>
    <t xml:space="preserve">1.1 Расчет средней арифметической величины цены еденицы товара</t>
  </si>
  <si>
    <t xml:space="preserve">1.2 Расчет среднего квадратичного отклонения</t>
  </si>
  <si>
    <t xml:space="preserve">1.3 Расчет коэффициента вариации</t>
  </si>
  <si>
    <t xml:space="preserve">21.20.21.120-000024-1-00080 </t>
  </si>
  <si>
    <t xml:space="preserve">ВАКЦИНА ДЛЯ ПРОФИЛАКТИКИ КРАСНУХИ
Лиофилизат для приготовления раствора для подкожного введения
0.5 мл/доза, в комплекте с растворителем: вода для инъекций 1 мл
</t>
  </si>
  <si>
    <t xml:space="preserve">доз(а)</t>
  </si>
  <si>
    <t xml:space="preserve">21.20.21.120-000095-1-00016 </t>
  </si>
  <si>
    <t xml:space="preserve">ВАКЦИНА ДЛЯ ПРОФИЛАКТИКИ КОРИ, КРАСНУХИ И ПАРОТИТА
Лиофилизат для приготовления раствора для подкожного введения
0.5 мл/доза, в комплекте с растворителем: вода для инъекций 1 мл
</t>
  </si>
  <si>
    <t xml:space="preserve">21.20.21.120-000021-1-00007 </t>
  </si>
  <si>
    <t xml:space="preserve">ВАКЦИНА ДЛЯ ПРОФИЛАКТИКИ КОРИ
Лиофилизат для приготовления раствора для подкожного введения
0.5 мл/доза, в комплекте с растворителем: вода для инъекций 1 мл
</t>
  </si>
  <si>
    <t xml:space="preserve">* в соответствии с ч.3 ст.22 Федерального закона от 05.04.2013 № 44-ФЗ и с письмом ФАС России от 21.03.2011 № ИА/9614 цены к расчету не принимаются в связи с несопоставимостью остаточного срока годности товара и объемов.     </t>
  </si>
  <si>
    <t xml:space="preserve">А-1. Тарифный метод (применяется при закупке лекарственного препарата, включенного в ЖНВЛП) </t>
  </si>
  <si>
    <t xml:space="preserve"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</si>
  <si>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 xml:space="preserve">МНН</t>
  </si>
  <si>
    <t xml:space="preserve">Единица измерения</t>
  </si>
  <si>
    <t xml:space="preserve">Информация из источников для обоснования цены</t>
  </si>
  <si>
    <t xml:space="preserve">Торговое наименование</t>
  </si>
  <si>
    <t xml:space="preserve">Лекарственная форма, дозировка, упаковка</t>
  </si>
  <si>
    <t xml:space="preserve">Штрихкод</t>
  </si>
  <si>
    <t xml:space="preserve">№ РУ</t>
  </si>
  <si>
    <t xml:space="preserve">Владелец РУ/производитель</t>
  </si>
  <si>
    <t xml:space="preserve">Дата регистрации цены</t>
  </si>
  <si>
    <t xml:space="preserve">Предельная цена за упаковку, руб.</t>
  </si>
  <si>
    <t xml:space="preserve">Количество в упаковке</t>
  </si>
  <si>
    <t xml:space="preserve">Предельная цена за ед, руб.</t>
  </si>
  <si>
    <t xml:space="preserve">Округлённая предельная цена за ед, руб. </t>
  </si>
  <si>
    <t xml:space="preserve">1</t>
  </si>
  <si>
    <t xml:space="preserve">Вакцина для профилактики краснухи</t>
  </si>
  <si>
    <t xml:space="preserve">Вакцина против краснухи культуральная живая</t>
  </si>
  <si>
    <t xml:space="preserve">лиофилизат для приготовления раствора для подкожного введения, 0.5 мл/доза, 1 доза - ампулы (10)  - пачки картонные</t>
  </si>
  <si>
    <t xml:space="preserve">4603782003632</t>
  </si>
  <si>
    <t xml:space="preserve">ЛП-№(001165)-(РГ-RU)</t>
  </si>
  <si>
    <t xml:space="preserve">Вл.Вып.к.Перв.Уп.Втор.Уп.Пр.Акционерное общество "Научно-производственное объединение по медицинским иммунобиологическим препаратам "Микроген"  (АО "НПО "Микроген"), Россия (7722422237);</t>
  </si>
  <si>
    <t xml:space="preserve">19.11.2024</t>
  </si>
  <si>
    <t xml:space="preserve">2</t>
  </si>
  <si>
    <t xml:space="preserve">Вакцина для профилактики кори, краснухи и паротита</t>
  </si>
  <si>
    <t xml:space="preserve">ВАКТРИВИР Комбинированная вакцина против кори, краснухи и паротита культуральная живая</t>
  </si>
  <si>
    <t xml:space="preserve">лиофилизат для приготовления раствора для подкожного введения, 1 доза, 0.5 мл - ампулы (10)  / в комплекте с растворителем: вода для инъекций - 10 шт. / - пачки картонные</t>
  </si>
  <si>
    <t xml:space="preserve">4603782003724</t>
  </si>
  <si>
    <t xml:space="preserve">ЛП-№(001494)-(РГ-RU)</t>
  </si>
  <si>
    <t xml:space="preserve">30.09.2024</t>
  </si>
  <si>
    <t xml:space="preserve">3</t>
  </si>
  <si>
    <t xml:space="preserve">Вакцина для профилактики кори</t>
  </si>
  <si>
    <t xml:space="preserve">Вакцина коревая культуральная живая</t>
  </si>
  <si>
    <t xml:space="preserve">лиофилизат для приготовления раствора для подкожного введения, 0.5 мл/доза, 1 доза - ампулы (10)  / в компллекте с растворителем: вода для инъекций (ампулы) 1 мл - 10 шт. / - пачки картонные</t>
  </si>
  <si>
    <t xml:space="preserve">4603782003700</t>
  </si>
  <si>
    <t xml:space="preserve">ЛП-№(001169)-(РГ-RU)</t>
  </si>
  <si>
    <t xml:space="preserve">Б. Расчет средневзвешанной цены</t>
  </si>
  <si>
    <t xml:space="preserve"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</si>
  <si>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 xml:space="preserve">Наименование объекта закупки  (МНН Лек. форма/ Дозировка)</t>
  </si>
  <si>
    <t xml:space="preserve">Номер государственного контракта</t>
  </si>
  <si>
    <t xml:space="preserve">Кол-во упак.                / Цена  за упак., руб.</t>
  </si>
  <si>
    <t xml:space="preserve">Кол-во в потребительской упаковке</t>
  </si>
  <si>
    <r>
      <rPr>
        <sz val="8"/>
        <color theme="1"/>
        <rFont val="Times New Roman"/>
        <family val="1"/>
        <charset val="204"/>
      </rPr>
      <t xml:space="preserve">Цена  за ед. Товара (без НДС и оптовой надбавки), </t>
    </r>
    <r>
      <rPr>
        <b val="true"/>
        <sz val="8"/>
        <color theme="1"/>
        <rFont val="Times New Roman"/>
        <family val="1"/>
        <charset val="204"/>
      </rPr>
      <t xml:space="preserve">руб.</t>
    </r>
  </si>
  <si>
    <r>
      <rPr>
        <sz val="8"/>
        <color theme="1"/>
        <rFont val="Times New Roman"/>
        <family val="1"/>
        <charset val="204"/>
      </rPr>
      <t xml:space="preserve">Оптовая надбавка, %</t>
    </r>
    <r>
      <rPr>
        <b val="true"/>
        <sz val="8"/>
        <color theme="1"/>
        <rFont val="Times New Roman"/>
        <family val="1"/>
        <charset val="204"/>
      </rPr>
      <t xml:space="preserve">.</t>
    </r>
  </si>
  <si>
    <r>
      <rPr>
        <sz val="8"/>
        <color theme="1"/>
        <rFont val="Times New Roman"/>
        <family val="1"/>
        <charset val="204"/>
      </rPr>
      <t xml:space="preserve">НДС, %</t>
    </r>
    <r>
      <rPr>
        <b val="true"/>
        <sz val="8"/>
        <color theme="1"/>
        <rFont val="Times New Roman"/>
        <family val="1"/>
        <charset val="204"/>
      </rPr>
      <t xml:space="preserve">.</t>
    </r>
  </si>
  <si>
    <r>
      <rPr>
        <sz val="8"/>
        <color theme="1"/>
        <rFont val="Times New Roman"/>
        <family val="1"/>
        <charset val="204"/>
      </rPr>
      <t xml:space="preserve">Средневзвешанная цена за Ед. Товара (с учетом оптовой надбавки), </t>
    </r>
    <r>
      <rPr>
        <b val="true"/>
        <sz val="8"/>
        <color theme="1"/>
        <rFont val="Times New Roman"/>
        <family val="1"/>
        <charset val="204"/>
      </rPr>
      <t xml:space="preserve">руб.</t>
    </r>
  </si>
  <si>
    <t xml:space="preserve">Закупок за указанный период не производилось</t>
  </si>
  <si>
    <t xml:space="preserve">В. Рачсет референтной цены, посредством использования ресурсов ЕГИСЗ *</t>
  </si>
  <si>
    <t xml:space="preserve">Значение цены</t>
  </si>
  <si>
    <t xml:space="preserve">Значение цены с учетом оптовой надбавки</t>
  </si>
  <si>
    <t xml:space="preserve"> -</t>
  </si>
  <si>
    <t xml:space="preserve">* Референтная цена в расчете не используется до появления этих цен в ЕИС (согласно п.6 Порядка Приказа 1064н)</t>
  </si>
  <si>
    <t xml:space="preserve">Сводная информация о минимальных значениях цен за единицу товара, расчет НМЦК</t>
  </si>
  <si>
    <t xml:space="preserve">Наименование объекта закупки (МНН Лек. форма/ Дозировка)</t>
  </si>
  <si>
    <t xml:space="preserve">Способы определения цены еденицы планирунмого к закупке лекарственного препарата </t>
  </si>
  <si>
    <r>
      <rPr>
        <sz val="8"/>
        <color theme="1"/>
        <rFont val="Times New Roman"/>
        <family val="1"/>
        <charset val="204"/>
      </rPr>
      <t xml:space="preserve">Оптовая надбавка за уп. согласно ПП Архангельской области от 23.09.2021 № 51-п/5, </t>
    </r>
    <r>
      <rPr>
        <b val="true"/>
        <sz val="8"/>
        <color theme="1"/>
        <rFont val="Times New Roman"/>
        <family val="1"/>
        <charset val="204"/>
      </rPr>
      <t xml:space="preserve">%</t>
    </r>
  </si>
  <si>
    <r>
      <rPr>
        <sz val="8"/>
        <color theme="1"/>
        <rFont val="Times New Roman"/>
        <family val="1"/>
        <charset val="204"/>
      </rPr>
      <t xml:space="preserve">Размер НДС, </t>
    </r>
    <r>
      <rPr>
        <b val="true"/>
        <sz val="8"/>
        <color theme="1"/>
        <rFont val="Times New Roman"/>
        <family val="1"/>
        <charset val="204"/>
      </rPr>
      <t xml:space="preserve">%</t>
    </r>
  </si>
  <si>
    <r>
      <rPr>
        <sz val="8"/>
        <color theme="1"/>
        <rFont val="Times New Roman"/>
        <family val="1"/>
        <charset val="204"/>
      </rPr>
      <t xml:space="preserve">Минимальная цена за ед. товара  (с учетом оптовой надбавки и НДС), </t>
    </r>
    <r>
      <rPr>
        <b val="true"/>
        <sz val="8"/>
        <color theme="1"/>
        <rFont val="Times New Roman"/>
        <family val="1"/>
        <charset val="204"/>
      </rPr>
      <t xml:space="preserve">руб.         *</t>
    </r>
  </si>
  <si>
    <t xml:space="preserve">Расчет НМЦК*** </t>
  </si>
  <si>
    <t xml:space="preserve">Цена расчета А,                (без учета  НДС), руб.</t>
  </si>
  <si>
    <r>
      <rPr>
        <sz val="8"/>
        <color theme="1"/>
        <rFont val="Times New Roman"/>
        <family val="1"/>
        <charset val="204"/>
      </rPr>
      <t xml:space="preserve">Цена расчета А-1               (без учета оптовой надбавки и НДС),</t>
    </r>
    <r>
      <rPr>
        <b val="true"/>
        <sz val="8"/>
        <color theme="1"/>
        <rFont val="Times New Roman"/>
        <family val="1"/>
        <charset val="204"/>
      </rPr>
      <t xml:space="preserve"> руб.</t>
    </r>
  </si>
  <si>
    <t xml:space="preserve">Цена расчета Б,                   (без учета оптовой надбавки и НДС), руб.</t>
  </si>
  <si>
    <r>
      <rPr>
        <sz val="8"/>
        <color theme="1"/>
        <rFont val="Times New Roman"/>
        <family val="1"/>
        <charset val="204"/>
      </rPr>
      <t xml:space="preserve">Цена расчета В, </t>
    </r>
    <r>
      <rPr>
        <b val="true"/>
        <sz val="8"/>
        <color theme="1"/>
        <rFont val="Times New Roman"/>
        <family val="1"/>
        <charset val="204"/>
      </rPr>
      <t xml:space="preserve">руб.</t>
    </r>
  </si>
  <si>
    <t xml:space="preserve">Итого</t>
  </si>
  <si>
    <r>
      <rPr>
        <b val="true"/>
        <sz val="8"/>
        <color theme="1"/>
        <rFont val="Times New Roman"/>
        <family val="1"/>
        <charset val="204"/>
      </rPr>
      <t xml:space="preserve">На основании проведенного анализа рынка и расчетов, НМЦК составляет: </t>
    </r>
    <r>
      <rPr>
        <sz val="13"/>
        <color theme="1"/>
        <rFont val="XO Thames"/>
        <family val="1"/>
        <charset val="204"/>
      </rPr>
      <t xml:space="preserve">41 896</t>
    </r>
    <r>
      <rPr>
        <sz val="11"/>
        <color theme="1"/>
        <rFont val="Calibri"/>
        <family val="2"/>
        <charset val="204"/>
      </rPr>
      <t xml:space="preserve"> (Сорок одна тысяча восемьсот девяносто шесть)  рублей </t>
    </r>
    <r>
      <rPr>
        <sz val="13"/>
        <color theme="1"/>
        <rFont val="XO Thames"/>
        <family val="1"/>
        <charset val="204"/>
      </rPr>
      <t xml:space="preserve">06 копеек.</t>
    </r>
  </si>
  <si>
    <t xml:space="preserve">* </t>
  </si>
  <si>
    <t xml:space="preserve">Берем цену поставщика ввиду срочности закупки</t>
  </si>
  <si>
    <t xml:space="preserve">Валютой, используемой для формирования цены государственного контракта и расчетов с поставщиком, является российский рубль.</t>
  </si>
  <si>
    <t xml:space="preserve">Дата обоснования НМЦК:</t>
  </si>
  <si>
    <t xml:space="preserve">Провизор аптеки филиал "Больница" ФКУЗ МСЧ-29 ФСИН России</t>
  </si>
  <si>
    <t xml:space="preserve">Шилова О.В.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</si>
</sst>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00"/>
    <numFmt numFmtId="166" formatCode="#,##0.00"/>
    <numFmt numFmtId="167" formatCode="0.00"/>
    <numFmt numFmtId="168" formatCode="0.##"/>
    <numFmt numFmtId="169" formatCode="_-* #,##0.00\ _₽_-;\-* #,##0.00\ _₽_-;_-* \-??\ _₽_-;_-@_-"/>
    <numFmt numFmtId="170" formatCode="0%"/>
    <numFmt numFmtId="171" formatCode="dd/mm/yy"/>
  </numFmts>
  <fonts count="20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13"/>
      <color rgb="FF000000"/>
      <name val="XO Thames"/>
      <family val="1"/>
      <charset val="1"/>
    </font>
    <font>
      <b val="true"/>
      <i val="true"/>
      <sz val="13"/>
      <color rgb="FF000000"/>
      <name val="XO Thames"/>
      <family val="1"/>
      <charset val="1"/>
    </font>
    <font>
      <b val="true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Calibri"/>
      <family val="2"/>
      <charset val="1"/>
    </font>
    <font>
      <sz val="6"/>
      <color theme="1"/>
      <name val="Calibri"/>
      <family val="2"/>
      <charset val="204"/>
    </font>
    <font>
      <b val="true"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XO Thames"/>
      <family val="1"/>
      <charset val="1"/>
    </font>
    <font>
      <sz val="8"/>
      <color theme="1"/>
      <name val="XO Thames"/>
      <family val="1"/>
      <charset val="1"/>
    </font>
    <font>
      <sz val="7"/>
      <color theme="1"/>
      <name val="Calibri"/>
      <family val="2"/>
      <charset val="1"/>
    </font>
    <font>
      <sz val="13"/>
      <color theme="1"/>
      <name val="XO Thames"/>
      <family val="1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45</xdr:row>
      <xdr:rowOff>30240</xdr:rowOff>
    </xdr:from>
    <xdr:to>
      <xdr:col>4</xdr:col>
      <xdr:colOff>823680</xdr:colOff>
      <xdr:row>49</xdr:row>
      <xdr:rowOff>468720</xdr:rowOff>
    </xdr:to>
    <xdr:pic>
      <xdr:nvPicPr>
        <xdr:cNvPr id="1" name="Изображение 8"/>
        <xdr:cNvPicPr/>
      </xdr:nvPicPr>
      <xdr:blipFill>
        <a:blip r:embed="rId1"/>
        <a:stretch/>
      </xdr:blipFill>
      <xdr:spPr>
        <a:xfrm>
          <a:off x="0" y="23545440"/>
          <a:ext cx="5636880" cy="198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I50" activeCellId="0" sqref="I50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3.86"/>
    <col collapsed="false" customWidth="true" hidden="false" outlineLevel="0" max="3" min="3" style="1" width="41.29"/>
    <col collapsed="false" customWidth="false" hidden="false" outlineLevel="0" max="4" min="4" style="1" width="9.14"/>
    <col collapsed="false" customWidth="true" hidden="false" outlineLevel="0" max="5" min="5" style="1" width="12.57"/>
    <col collapsed="false" customWidth="true" hidden="false" outlineLevel="0" max="6" min="6" style="1" width="16"/>
    <col collapsed="false" customWidth="true" hidden="false" outlineLevel="0" max="7" min="7" style="1" width="16.14"/>
    <col collapsed="false" customWidth="true" hidden="false" outlineLevel="0" max="8" min="8" style="1" width="17"/>
    <col collapsed="false" customWidth="true" hidden="false" outlineLevel="0" max="9" min="9" style="1" width="16"/>
    <col collapsed="false" customWidth="true" hidden="false" outlineLevel="0" max="10" min="10" style="1" width="16.43"/>
    <col collapsed="false" customWidth="true" hidden="false" outlineLevel="0" max="11" min="11" style="1" width="12.57"/>
    <col collapsed="false" customWidth="true" hidden="false" outlineLevel="0" max="12" min="12" style="1" width="18.86"/>
    <col collapsed="false" customWidth="false" hidden="false" outlineLevel="0" max="16384" min="13" style="1" width="9.14"/>
  </cols>
  <sheetData>
    <row r="1" customFormat="false" ht="15" hidden="false" customHeight="false" outlineLevel="0" collapsed="false">
      <c r="J1" s="2" t="s">
        <v>0</v>
      </c>
      <c r="K1" s="2"/>
      <c r="L1" s="2"/>
      <c r="M1" s="2"/>
      <c r="N1" s="2"/>
    </row>
    <row r="3" customFormat="false" ht="85.8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="10" customFormat="true" ht="61.5" hidden="false" customHeight="true" outlineLevel="0" collapsed="false">
      <c r="A6" s="6" t="s">
        <v>3</v>
      </c>
      <c r="B6" s="6" t="s">
        <v>4</v>
      </c>
      <c r="C6" s="6" t="s">
        <v>5</v>
      </c>
      <c r="D6" s="7" t="s">
        <v>6</v>
      </c>
      <c r="E6" s="6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9"/>
      <c r="K6" s="9"/>
      <c r="L6" s="6" t="s">
        <v>12</v>
      </c>
    </row>
    <row r="7" s="10" customFormat="true" ht="102" hidden="false" customHeight="true" outlineLevel="0" collapsed="false">
      <c r="A7" s="6"/>
      <c r="B7" s="6"/>
      <c r="C7" s="6"/>
      <c r="D7" s="7"/>
      <c r="E7" s="6"/>
      <c r="F7" s="8"/>
      <c r="G7" s="8"/>
      <c r="H7" s="8"/>
      <c r="I7" s="6" t="s">
        <v>13</v>
      </c>
      <c r="J7" s="11" t="s">
        <v>14</v>
      </c>
      <c r="K7" s="11" t="s">
        <v>15</v>
      </c>
      <c r="L7" s="6"/>
    </row>
    <row r="8" s="10" customFormat="true" ht="68.65" hidden="false" customHeight="false" outlineLevel="0" collapsed="false">
      <c r="A8" s="9" t="n">
        <v>1</v>
      </c>
      <c r="B8" s="12" t="s">
        <v>16</v>
      </c>
      <c r="C8" s="12" t="s">
        <v>17</v>
      </c>
      <c r="D8" s="13" t="s">
        <v>18</v>
      </c>
      <c r="E8" s="11" t="n">
        <v>50</v>
      </c>
      <c r="F8" s="14" t="n">
        <v>162.52</v>
      </c>
      <c r="G8" s="15" t="n">
        <v>162.52</v>
      </c>
      <c r="H8" s="14" t="n">
        <v>162.52</v>
      </c>
      <c r="I8" s="16" t="n">
        <f aca="false">(F8+G8+H8)/3</f>
        <v>162.52</v>
      </c>
      <c r="J8" s="17" t="n">
        <f aca="false">SQRT(((SUM((POWER(H8-I8,2)),(POWER(G8-I8,2)),POWER(F8-I8,2)))/(COLUMNS(F8:H8)-1)))</f>
        <v>0</v>
      </c>
      <c r="K8" s="16" t="n">
        <f aca="false">J8/I8*100</f>
        <v>0</v>
      </c>
      <c r="L8" s="14" t="n">
        <v>162.52</v>
      </c>
    </row>
    <row r="9" s="10" customFormat="true" ht="79.85" hidden="false" customHeight="false" outlineLevel="0" collapsed="false">
      <c r="A9" s="9" t="n">
        <v>2</v>
      </c>
      <c r="B9" s="12" t="s">
        <v>19</v>
      </c>
      <c r="C9" s="12" t="s">
        <v>20</v>
      </c>
      <c r="D9" s="13" t="s">
        <v>18</v>
      </c>
      <c r="E9" s="11" t="n">
        <v>20</v>
      </c>
      <c r="F9" s="14" t="n">
        <v>483.043</v>
      </c>
      <c r="G9" s="15" t="n">
        <v>483.043</v>
      </c>
      <c r="H9" s="14" t="n">
        <v>483.043</v>
      </c>
      <c r="I9" s="16" t="n">
        <f aca="false">(F9+G9+H9)/3</f>
        <v>483.043</v>
      </c>
      <c r="J9" s="17" t="n">
        <f aca="false">SQRT(((SUM((POWER(H9-I9,2)),(POWER(G9-I9,2)),POWER(F9-I9,2)))/(COLUMNS(F9:H9)-1)))</f>
        <v>0</v>
      </c>
      <c r="K9" s="16" t="n">
        <f aca="false">J9/I9*100</f>
        <v>0</v>
      </c>
      <c r="L9" s="14" t="n">
        <v>483.043</v>
      </c>
    </row>
    <row r="10" s="10" customFormat="true" ht="68.65" hidden="false" customHeight="false" outlineLevel="0" collapsed="false">
      <c r="A10" s="9" t="n">
        <v>3</v>
      </c>
      <c r="B10" s="12" t="s">
        <v>21</v>
      </c>
      <c r="C10" s="12" t="s">
        <v>22</v>
      </c>
      <c r="D10" s="13" t="s">
        <v>18</v>
      </c>
      <c r="E10" s="11" t="n">
        <v>100</v>
      </c>
      <c r="F10" s="14" t="n">
        <v>162.197</v>
      </c>
      <c r="G10" s="15" t="n">
        <v>162.197</v>
      </c>
      <c r="H10" s="14" t="n">
        <v>162.197</v>
      </c>
      <c r="I10" s="16" t="n">
        <f aca="false">(F10+G10+H10)/3</f>
        <v>162.197</v>
      </c>
      <c r="J10" s="17" t="n">
        <f aca="false">SQRT(((SUM((POWER(H10-I10,2)),(POWER(G10-I10,2)),POWER(F10-I10,2)))/(COLUMNS(F10:H10)-1)))</f>
        <v>0</v>
      </c>
      <c r="K10" s="16" t="n">
        <f aca="false">J10/I10*100</f>
        <v>0</v>
      </c>
      <c r="L10" s="14" t="n">
        <v>162.197</v>
      </c>
    </row>
    <row r="11" customFormat="false" ht="15" hidden="false" customHeight="false" outlineLevel="0" collapsed="false">
      <c r="A11" s="1" t="s">
        <v>23</v>
      </c>
    </row>
    <row r="12" customFormat="false" ht="15" hidden="false" customHeight="false" outlineLevel="0" collapsed="false">
      <c r="A12" s="18" t="s">
        <v>24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customFormat="false" ht="34.5" hidden="false" customHeight="true" outlineLevel="0" collapsed="false">
      <c r="A13" s="19" t="s">
        <v>25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="24" customFormat="true" ht="17.1" hidden="false" customHeight="true" outlineLevel="0" collapsed="false">
      <c r="A14" s="20" t="s">
        <v>3</v>
      </c>
      <c r="B14" s="21" t="s">
        <v>26</v>
      </c>
      <c r="C14" s="21" t="s">
        <v>27</v>
      </c>
      <c r="D14" s="22" t="s">
        <v>28</v>
      </c>
      <c r="E14" s="22"/>
      <c r="F14" s="22"/>
      <c r="G14" s="22"/>
      <c r="H14" s="22"/>
      <c r="I14" s="22"/>
      <c r="J14" s="22"/>
      <c r="K14" s="22"/>
      <c r="L14" s="22"/>
      <c r="M14" s="2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="24" customFormat="true" ht="37.3" hidden="false" customHeight="false" outlineLevel="0" collapsed="false">
      <c r="A15" s="20"/>
      <c r="B15" s="21"/>
      <c r="C15" s="21"/>
      <c r="D15" s="22" t="s">
        <v>29</v>
      </c>
      <c r="E15" s="22" t="s">
        <v>30</v>
      </c>
      <c r="F15" s="22" t="s">
        <v>31</v>
      </c>
      <c r="G15" s="22" t="s">
        <v>32</v>
      </c>
      <c r="H15" s="22" t="s">
        <v>33</v>
      </c>
      <c r="I15" s="22" t="s">
        <v>34</v>
      </c>
      <c r="J15" s="22" t="s">
        <v>35</v>
      </c>
      <c r="K15" s="22" t="s">
        <v>36</v>
      </c>
      <c r="L15" s="22" t="s">
        <v>37</v>
      </c>
      <c r="M15" s="22" t="s">
        <v>38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="24" customFormat="true" ht="91" hidden="false" customHeight="false" outlineLevel="0" collapsed="false">
      <c r="A16" s="13" t="s">
        <v>39</v>
      </c>
      <c r="B16" s="13" t="s">
        <v>40</v>
      </c>
      <c r="C16" s="13" t="s">
        <v>18</v>
      </c>
      <c r="D16" s="13" t="s">
        <v>41</v>
      </c>
      <c r="E16" s="13" t="s">
        <v>42</v>
      </c>
      <c r="F16" s="13" t="s">
        <v>43</v>
      </c>
      <c r="G16" s="13" t="s">
        <v>44</v>
      </c>
      <c r="H16" s="13" t="s">
        <v>45</v>
      </c>
      <c r="I16" s="13" t="s">
        <v>46</v>
      </c>
      <c r="J16" s="13" t="n">
        <v>1625.2</v>
      </c>
      <c r="K16" s="13" t="n">
        <v>10</v>
      </c>
      <c r="L16" s="13" t="n">
        <v>162.52</v>
      </c>
      <c r="M16" s="25" t="n">
        <f aca="false">MIN(L16)</f>
        <v>162.52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="24" customFormat="true" ht="108.95" hidden="false" customHeight="false" outlineLevel="0" collapsed="false">
      <c r="A17" s="13" t="s">
        <v>47</v>
      </c>
      <c r="B17" s="13" t="s">
        <v>48</v>
      </c>
      <c r="C17" s="13" t="s">
        <v>18</v>
      </c>
      <c r="D17" s="13" t="s">
        <v>49</v>
      </c>
      <c r="E17" s="13" t="s">
        <v>50</v>
      </c>
      <c r="F17" s="13" t="s">
        <v>51</v>
      </c>
      <c r="G17" s="13" t="s">
        <v>52</v>
      </c>
      <c r="H17" s="13" t="s">
        <v>45</v>
      </c>
      <c r="I17" s="13" t="s">
        <v>53</v>
      </c>
      <c r="J17" s="13" t="n">
        <v>4830.43</v>
      </c>
      <c r="K17" s="13" t="n">
        <v>10</v>
      </c>
      <c r="L17" s="13" t="n">
        <v>483.043</v>
      </c>
      <c r="M17" s="25" t="n">
        <f aca="false">MIN(L17)</f>
        <v>483.043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s="24" customFormat="true" ht="126.85" hidden="false" customHeight="false" outlineLevel="0" collapsed="false">
      <c r="A18" s="13" t="s">
        <v>54</v>
      </c>
      <c r="B18" s="13" t="s">
        <v>55</v>
      </c>
      <c r="C18" s="13" t="s">
        <v>18</v>
      </c>
      <c r="D18" s="13" t="s">
        <v>56</v>
      </c>
      <c r="E18" s="13" t="s">
        <v>57</v>
      </c>
      <c r="F18" s="13" t="s">
        <v>58</v>
      </c>
      <c r="G18" s="13" t="s">
        <v>59</v>
      </c>
      <c r="H18" s="13" t="s">
        <v>45</v>
      </c>
      <c r="I18" s="13" t="s">
        <v>46</v>
      </c>
      <c r="J18" s="13" t="n">
        <v>1621.97</v>
      </c>
      <c r="K18" s="13" t="n">
        <v>10</v>
      </c>
      <c r="L18" s="13" t="n">
        <v>162.197</v>
      </c>
      <c r="M18" s="25" t="n">
        <f aca="false">MIN(L18)</f>
        <v>162.197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20" customFormat="false" ht="15" hidden="false" customHeight="false" outlineLevel="0" collapsed="false">
      <c r="A20" s="18" t="s">
        <v>60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customFormat="false" ht="41.25" hidden="false" customHeight="true" outlineLevel="0" collapsed="false">
      <c r="A21" s="26" t="s">
        <v>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="10" customFormat="true" ht="74.25" hidden="false" customHeight="true" outlineLevel="0" collapsed="false">
      <c r="A22" s="11" t="s">
        <v>3</v>
      </c>
      <c r="B22" s="11" t="s">
        <v>62</v>
      </c>
      <c r="C22" s="11"/>
      <c r="D22" s="11" t="s">
        <v>63</v>
      </c>
      <c r="E22" s="11"/>
      <c r="F22" s="11"/>
      <c r="G22" s="11" t="s">
        <v>64</v>
      </c>
      <c r="H22" s="11" t="s">
        <v>65</v>
      </c>
      <c r="I22" s="11" t="s">
        <v>66</v>
      </c>
      <c r="J22" s="11" t="s">
        <v>67</v>
      </c>
      <c r="K22" s="11" t="s">
        <v>68</v>
      </c>
      <c r="L22" s="11" t="s">
        <v>69</v>
      </c>
    </row>
    <row r="23" s="10" customFormat="true" ht="46.25" hidden="false" customHeight="true" outlineLevel="0" collapsed="false">
      <c r="A23" s="11" t="n">
        <v>1</v>
      </c>
      <c r="B23" s="12" t="s">
        <v>17</v>
      </c>
      <c r="C23" s="12"/>
      <c r="D23" s="27" t="s">
        <v>70</v>
      </c>
      <c r="E23" s="27"/>
      <c r="F23" s="27"/>
      <c r="G23" s="27"/>
      <c r="H23" s="27"/>
      <c r="I23" s="27"/>
      <c r="J23" s="27"/>
      <c r="K23" s="27"/>
      <c r="L23" s="11" t="n">
        <v>0</v>
      </c>
    </row>
    <row r="24" s="10" customFormat="true" ht="57.45" hidden="false" customHeight="true" outlineLevel="0" collapsed="false">
      <c r="A24" s="11" t="n">
        <v>2</v>
      </c>
      <c r="B24" s="12" t="s">
        <v>20</v>
      </c>
      <c r="C24" s="12"/>
      <c r="D24" s="27" t="s">
        <v>70</v>
      </c>
      <c r="E24" s="27"/>
      <c r="F24" s="27"/>
      <c r="G24" s="27"/>
      <c r="H24" s="27"/>
      <c r="I24" s="27"/>
      <c r="J24" s="27"/>
      <c r="K24" s="27"/>
      <c r="L24" s="11" t="n">
        <v>0</v>
      </c>
    </row>
    <row r="25" s="10" customFormat="true" ht="46.25" hidden="false" customHeight="true" outlineLevel="0" collapsed="false">
      <c r="A25" s="11" t="n">
        <v>3</v>
      </c>
      <c r="B25" s="12" t="s">
        <v>22</v>
      </c>
      <c r="C25" s="12"/>
      <c r="D25" s="27" t="s">
        <v>70</v>
      </c>
      <c r="E25" s="27"/>
      <c r="F25" s="27"/>
      <c r="G25" s="27"/>
      <c r="H25" s="27"/>
      <c r="I25" s="27"/>
      <c r="J25" s="27"/>
      <c r="K25" s="27"/>
      <c r="L25" s="11" t="n">
        <v>0</v>
      </c>
    </row>
    <row r="26" customFormat="false" ht="15" hidden="false" customHeight="false" outlineLevel="0" collapsed="false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8" customFormat="false" ht="15" hidden="false" customHeight="false" outlineLevel="0" collapsed="false">
      <c r="A28" s="5" t="s">
        <v>71</v>
      </c>
      <c r="B28" s="5"/>
      <c r="C28" s="5"/>
      <c r="D28" s="5"/>
      <c r="E28" s="5"/>
      <c r="F28" s="5"/>
    </row>
    <row r="29" s="10" customFormat="true" ht="28.35" hidden="false" customHeight="true" outlineLevel="0" collapsed="false">
      <c r="A29" s="11" t="s">
        <v>3</v>
      </c>
      <c r="B29" s="11" t="s">
        <v>5</v>
      </c>
      <c r="C29" s="11"/>
      <c r="D29" s="11" t="s">
        <v>6</v>
      </c>
      <c r="E29" s="11" t="s">
        <v>72</v>
      </c>
      <c r="F29" s="11" t="s">
        <v>73</v>
      </c>
    </row>
    <row r="30" s="10" customFormat="true" ht="46.25" hidden="false" customHeight="true" outlineLevel="0" collapsed="false">
      <c r="A30" s="11" t="n">
        <v>1</v>
      </c>
      <c r="B30" s="12" t="s">
        <v>17</v>
      </c>
      <c r="C30" s="12"/>
      <c r="D30" s="13" t="s">
        <v>18</v>
      </c>
      <c r="E30" s="11" t="s">
        <v>74</v>
      </c>
      <c r="F30" s="11" t="s">
        <v>74</v>
      </c>
    </row>
    <row r="31" s="10" customFormat="true" ht="57.45" hidden="false" customHeight="true" outlineLevel="0" collapsed="false">
      <c r="A31" s="11" t="n">
        <v>2</v>
      </c>
      <c r="B31" s="12" t="s">
        <v>20</v>
      </c>
      <c r="C31" s="12"/>
      <c r="D31" s="13" t="s">
        <v>18</v>
      </c>
      <c r="E31" s="11" t="s">
        <v>74</v>
      </c>
      <c r="F31" s="11" t="s">
        <v>74</v>
      </c>
    </row>
    <row r="32" s="10" customFormat="true" ht="46.25" hidden="false" customHeight="true" outlineLevel="0" collapsed="false">
      <c r="A32" s="11" t="n">
        <v>3</v>
      </c>
      <c r="B32" s="12" t="s">
        <v>22</v>
      </c>
      <c r="C32" s="12"/>
      <c r="D32" s="13" t="s">
        <v>18</v>
      </c>
      <c r="E32" s="11" t="s">
        <v>74</v>
      </c>
      <c r="F32" s="11" t="s">
        <v>74</v>
      </c>
    </row>
    <row r="33" customFormat="false" ht="33" hidden="false" customHeight="true" outlineLevel="0" collapsed="false">
      <c r="A33" s="29" t="s">
        <v>75</v>
      </c>
      <c r="B33" s="29"/>
      <c r="C33" s="29"/>
      <c r="D33" s="29"/>
      <c r="E33" s="29"/>
      <c r="F33" s="29"/>
    </row>
    <row r="36" customFormat="false" ht="15" hidden="false" customHeight="false" outlineLevel="0" collapsed="false">
      <c r="A36" s="5" t="s">
        <v>76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="10" customFormat="true" ht="30" hidden="false" customHeight="true" outlineLevel="0" collapsed="false">
      <c r="A37" s="11" t="s">
        <v>3</v>
      </c>
      <c r="B37" s="11" t="s">
        <v>77</v>
      </c>
      <c r="C37" s="11"/>
      <c r="D37" s="11" t="s">
        <v>6</v>
      </c>
      <c r="E37" s="11" t="s">
        <v>7</v>
      </c>
      <c r="F37" s="11" t="s">
        <v>78</v>
      </c>
      <c r="G37" s="11"/>
      <c r="H37" s="11"/>
      <c r="I37" s="11"/>
      <c r="J37" s="11" t="s">
        <v>79</v>
      </c>
      <c r="K37" s="11" t="s">
        <v>80</v>
      </c>
      <c r="L37" s="11" t="s">
        <v>81</v>
      </c>
      <c r="M37" s="11" t="s">
        <v>82</v>
      </c>
      <c r="N37" s="11"/>
    </row>
    <row r="38" s="10" customFormat="true" ht="42.75" hidden="false" customHeight="true" outlineLevel="0" collapsed="false">
      <c r="A38" s="11"/>
      <c r="B38" s="11"/>
      <c r="C38" s="11"/>
      <c r="D38" s="11"/>
      <c r="E38" s="11"/>
      <c r="F38" s="11" t="s">
        <v>83</v>
      </c>
      <c r="G38" s="11" t="s">
        <v>84</v>
      </c>
      <c r="H38" s="11" t="s">
        <v>85</v>
      </c>
      <c r="I38" s="11" t="s">
        <v>86</v>
      </c>
      <c r="J38" s="11"/>
      <c r="K38" s="11"/>
      <c r="L38" s="11"/>
      <c r="M38" s="11"/>
      <c r="N38" s="11"/>
    </row>
    <row r="39" s="10" customFormat="true" ht="46.25" hidden="false" customHeight="true" outlineLevel="0" collapsed="false">
      <c r="A39" s="11" t="n">
        <v>1</v>
      </c>
      <c r="B39" s="12" t="s">
        <v>17</v>
      </c>
      <c r="C39" s="12"/>
      <c r="D39" s="13" t="s">
        <v>18</v>
      </c>
      <c r="E39" s="11" t="n">
        <v>50</v>
      </c>
      <c r="F39" s="15" t="n">
        <f aca="false">L8</f>
        <v>162.52</v>
      </c>
      <c r="G39" s="16" t="n">
        <f aca="false">M16</f>
        <v>162.52</v>
      </c>
      <c r="H39" s="30" t="n">
        <f aca="false">L23</f>
        <v>0</v>
      </c>
      <c r="I39" s="11" t="str">
        <f aca="false">E30</f>
        <v> -</v>
      </c>
      <c r="J39" s="31" t="n">
        <v>0.12</v>
      </c>
      <c r="K39" s="31" t="n">
        <v>0.1</v>
      </c>
      <c r="L39" s="15" t="n">
        <v>200.224</v>
      </c>
      <c r="M39" s="30" t="n">
        <v>10011.2</v>
      </c>
      <c r="N39" s="30"/>
    </row>
    <row r="40" s="10" customFormat="true" ht="57.45" hidden="false" customHeight="true" outlineLevel="0" collapsed="false">
      <c r="A40" s="11" t="n">
        <v>2</v>
      </c>
      <c r="B40" s="12" t="s">
        <v>20</v>
      </c>
      <c r="C40" s="12"/>
      <c r="D40" s="13" t="s">
        <v>18</v>
      </c>
      <c r="E40" s="11" t="n">
        <v>20</v>
      </c>
      <c r="F40" s="15" t="n">
        <f aca="false">L9</f>
        <v>483.043</v>
      </c>
      <c r="G40" s="16" t="n">
        <f aca="false">M17</f>
        <v>483.043</v>
      </c>
      <c r="H40" s="30" t="n">
        <f aca="false">L24</f>
        <v>0</v>
      </c>
      <c r="I40" s="11" t="str">
        <f aca="false">E31</f>
        <v> -</v>
      </c>
      <c r="J40" s="31" t="n">
        <v>0.12</v>
      </c>
      <c r="K40" s="31" t="n">
        <v>0.1</v>
      </c>
      <c r="L40" s="15" t="n">
        <v>595.108</v>
      </c>
      <c r="M40" s="30" t="n">
        <v>11902.16</v>
      </c>
      <c r="N40" s="30"/>
    </row>
    <row r="41" s="10" customFormat="true" ht="46.25" hidden="false" customHeight="true" outlineLevel="0" collapsed="false">
      <c r="A41" s="11" t="n">
        <v>3</v>
      </c>
      <c r="B41" s="12" t="s">
        <v>22</v>
      </c>
      <c r="C41" s="12"/>
      <c r="D41" s="13" t="s">
        <v>18</v>
      </c>
      <c r="E41" s="11" t="n">
        <v>100</v>
      </c>
      <c r="F41" s="15" t="n">
        <f aca="false">L10</f>
        <v>162.197</v>
      </c>
      <c r="G41" s="16" t="n">
        <f aca="false">M18</f>
        <v>162.197</v>
      </c>
      <c r="H41" s="30" t="n">
        <f aca="false">L25</f>
        <v>0</v>
      </c>
      <c r="I41" s="11" t="str">
        <f aca="false">E32</f>
        <v> -</v>
      </c>
      <c r="J41" s="31" t="n">
        <v>0.12</v>
      </c>
      <c r="K41" s="31" t="n">
        <v>0.1</v>
      </c>
      <c r="L41" s="15" t="n">
        <f aca="false">ROUND(G41*1.12*1.1,3)</f>
        <v>199.827</v>
      </c>
      <c r="M41" s="30" t="n">
        <f aca="false">L41*E41</f>
        <v>19982.7</v>
      </c>
      <c r="N41" s="30"/>
    </row>
    <row r="42" s="10" customFormat="true" ht="15" hidden="false" customHeight="false" outlineLevel="0" collapsed="false">
      <c r="A42" s="24"/>
      <c r="B42" s="24"/>
      <c r="C42" s="24"/>
      <c r="D42" s="24"/>
      <c r="E42" s="32"/>
      <c r="F42" s="32"/>
      <c r="G42" s="32"/>
      <c r="H42" s="32"/>
      <c r="I42" s="32"/>
      <c r="J42" s="32"/>
      <c r="K42" s="32"/>
      <c r="L42" s="33" t="s">
        <v>87</v>
      </c>
      <c r="M42" s="30" t="n">
        <f aca="false">M39+M40+M41</f>
        <v>41896.06</v>
      </c>
      <c r="N42" s="30"/>
    </row>
    <row r="43" customFormat="false" ht="15" hidden="false" customHeight="false" outlineLevel="0" collapsed="false">
      <c r="A43" s="11"/>
      <c r="B43" s="11"/>
      <c r="C43" s="11"/>
      <c r="D43" s="34"/>
      <c r="E43" s="32"/>
      <c r="F43" s="32"/>
      <c r="G43" s="32"/>
      <c r="H43" s="32"/>
      <c r="I43" s="32"/>
      <c r="J43" s="32"/>
      <c r="K43" s="32"/>
      <c r="L43" s="33"/>
      <c r="M43" s="30"/>
      <c r="N43" s="30"/>
      <c r="O43" s="10"/>
    </row>
    <row r="44" customFormat="false" ht="15" hidden="false" customHeight="true" outlineLevel="0" collapsed="false">
      <c r="A44" s="35" t="s">
        <v>88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10"/>
    </row>
    <row r="45" customFormat="false" ht="15" hidden="false" customHeight="true" outlineLevel="0" collapsed="false">
      <c r="A45" s="36" t="s">
        <v>89</v>
      </c>
      <c r="B45" s="37" t="s">
        <v>90</v>
      </c>
      <c r="C45" s="37"/>
      <c r="D45" s="37"/>
      <c r="E45" s="37"/>
      <c r="F45" s="38"/>
      <c r="G45" s="38"/>
      <c r="H45" s="38"/>
      <c r="I45" s="38"/>
      <c r="J45" s="38"/>
      <c r="K45" s="38"/>
      <c r="L45" s="38"/>
      <c r="M45" s="38"/>
      <c r="N45" s="38"/>
      <c r="O45" s="10"/>
    </row>
    <row r="46" customFormat="false" ht="15" hidden="false" customHeight="false" outlineLevel="0" collapsed="false">
      <c r="A46" s="36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/>
    </row>
    <row r="48" customFormat="false" ht="45.75" hidden="false" customHeight="true" outlineLevel="0" collapsed="false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customFormat="false" ht="45.75" hidden="false" customHeight="true" outlineLevel="0" collapsed="false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customFormat="false" ht="45.75" hidden="false" customHeight="true" outlineLevel="0" collapsed="false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customFormat="false" ht="15" hidden="false" customHeight="false" outlineLevel="0" collapsed="false">
      <c r="A51" s="39" t="s">
        <v>91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4" customFormat="false" ht="15" hidden="false" customHeight="false" outlineLevel="0" collapsed="false">
      <c r="B54" s="4" t="s">
        <v>92</v>
      </c>
      <c r="F54" s="40" t="n">
        <v>46168</v>
      </c>
    </row>
    <row r="55" customFormat="false" ht="15" hidden="false" customHeight="false" outlineLevel="0" collapsed="false">
      <c r="B55" s="4" t="s">
        <v>93</v>
      </c>
      <c r="G55" s="41" t="s">
        <v>94</v>
      </c>
    </row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56">
    <mergeCell ref="J1:N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L6:L7"/>
    <mergeCell ref="A12:L12"/>
    <mergeCell ref="A13:L13"/>
    <mergeCell ref="A14:A15"/>
    <mergeCell ref="B14:B15"/>
    <mergeCell ref="C14:C15"/>
    <mergeCell ref="D14:M14"/>
    <mergeCell ref="A20:L20"/>
    <mergeCell ref="A21:L21"/>
    <mergeCell ref="B22:C22"/>
    <mergeCell ref="D22:F22"/>
    <mergeCell ref="B23:C23"/>
    <mergeCell ref="D23:K23"/>
    <mergeCell ref="B24:C24"/>
    <mergeCell ref="D24:K24"/>
    <mergeCell ref="B25:C25"/>
    <mergeCell ref="D25:K25"/>
    <mergeCell ref="A26:L26"/>
    <mergeCell ref="A28:F28"/>
    <mergeCell ref="B29:C29"/>
    <mergeCell ref="B30:C30"/>
    <mergeCell ref="B31:C31"/>
    <mergeCell ref="B32:C32"/>
    <mergeCell ref="A33:F33"/>
    <mergeCell ref="A36:L36"/>
    <mergeCell ref="A37:A38"/>
    <mergeCell ref="B37:C38"/>
    <mergeCell ref="D37:D38"/>
    <mergeCell ref="E37:E38"/>
    <mergeCell ref="F37:I37"/>
    <mergeCell ref="J37:J38"/>
    <mergeCell ref="K37:K38"/>
    <mergeCell ref="L37:L38"/>
    <mergeCell ref="M37:N38"/>
    <mergeCell ref="B39:C39"/>
    <mergeCell ref="M39:N39"/>
    <mergeCell ref="B40:C40"/>
    <mergeCell ref="M40:N40"/>
    <mergeCell ref="B41:C41"/>
    <mergeCell ref="M41:N41"/>
    <mergeCell ref="M42:N42"/>
    <mergeCell ref="A44:N44"/>
    <mergeCell ref="B45:E45"/>
    <mergeCell ref="A51:N5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554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2026-05-26T09:56:53Z</cp:lastPrinted>
  <dcterms:modified xsi:type="dcterms:W3CDTF">2026-05-26T12:16:36Z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