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Рассев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Лист1!$A$1:$L$9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I6" i="2" l="1"/>
  <c r="L6" i="2" l="1"/>
  <c r="J6" i="2" l="1"/>
  <c r="K6" i="2" s="1"/>
  <c r="J7" i="2"/>
  <c r="I7" i="2"/>
  <c r="L7" i="2" s="1"/>
  <c r="B2" i="2"/>
  <c r="A2" i="2"/>
  <c r="L5" i="2" l="1"/>
  <c r="K7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<sst xmlns="http://schemas.openxmlformats.org/spreadsheetml/2006/main" count="50" uniqueCount="28">
  <si>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</si>
  <si>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</si>
  <si>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</si>
  <si>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</si>
  <si>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</si>
  <si>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</si>
  <si>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</si>
  <si>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</si>
  <si>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</si>
  <si>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</si>
  <si>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</si>
  <si>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</si>
  <si>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</si>
  <si>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</si>
  <si>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</si>
  <si>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</si>
  <si>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</si>
  <si>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</si>
  <si>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</si>
  <si>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</si>
  <si>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</si>
  <si>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</si>
  <si>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</si>
  <si>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</si>
  <si>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</si>
  <si>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</si>
  <si>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>шт</t>
  </si>
  <si>
    <t xml:space="preserve">Рассев лабораторный У1-ЕРЛ-10-4-2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</si>
</sst>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26277</xdr:colOff>
      <xdr:row>3</xdr:row>
      <xdr:rowOff>530058</xdr:rowOff>
    </xdr:from>
    <xdr:to>
      <xdr:col>9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140834</xdr:colOff>
      <xdr:row>3</xdr:row>
      <xdr:rowOff>894429</xdr:rowOff>
    </xdr:from>
    <xdr:to>
      <xdr:col>10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420415</xdr:colOff>
      <xdr:row>3</xdr:row>
      <xdr:rowOff>510943</xdr:rowOff>
    </xdr:from>
    <xdr:to>
      <xdr:col>8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326475</xdr:colOff>
      <xdr:row>3</xdr:row>
      <xdr:rowOff>1655010</xdr:rowOff>
    </xdr:from>
    <xdr:to>
      <xdr:col>11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zoomScale="70" zoomScaleNormal="70" workbookViewId="0">
      <selection activeCell="I6" sqref="I6"/>
    </sheetView>
  </sheetViews>
  <sheetFormatPr defaultRowHeight="15" x14ac:dyDescent="0.25"/>
  <cols>
    <col min="1" max="1" width="6" style="5" customWidth="1"/>
    <col min="2" max="2" width="25.5703125" style="5" customWidth="1"/>
    <col min="3" max="4" width="15.5703125" style="5" customWidth="1"/>
    <col min="5" max="5" width="12.85546875" style="5" customWidth="1"/>
    <col min="6" max="12" width="15.5703125" style="5" customWidth="1"/>
    <col min="13" max="19" width="9.140625" style="26"/>
    <col min="20" max="16384" width="9.140625" style="5"/>
  </cols>
  <sheetData>
    <row r="1" spans="1:19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33"/>
      <c r="N1" s="23"/>
      <c r="O1" s="22"/>
      <c r="P1" s="22"/>
      <c r="Q1" s="22"/>
      <c r="R1" s="22"/>
      <c r="S1" s="22"/>
    </row>
    <row r="2" spans="1:19" s="4" customFormat="1" ht="11.25" x14ac:dyDescent="0.25">
      <c r="A2" s="14">
        <f>ROW(A7)</f>
        <v>7</v>
      </c>
      <c r="B2" s="14">
        <f>COLUMN(L5)</f>
        <v>12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4"/>
      <c r="N2" s="24"/>
      <c r="O2" s="25"/>
      <c r="P2" s="25"/>
      <c r="Q2" s="25"/>
      <c r="R2" s="25"/>
      <c r="S2" s="25"/>
    </row>
    <row r="3" spans="1:19" ht="89.25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7" t="s">
        <v>4</v>
      </c>
      <c r="J3" s="57"/>
      <c r="K3" s="57"/>
      <c r="L3" s="38" t="s">
        <v>15</v>
      </c>
    </row>
    <row r="4" spans="1:19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46" t="s">
        <v>22</v>
      </c>
      <c r="J4" s="7" t="s">
        <v>7</v>
      </c>
      <c r="K4" s="7" t="s">
        <v>16</v>
      </c>
      <c r="L4" s="46" t="s">
        <v>23</v>
      </c>
      <c r="M4" s="27"/>
    </row>
    <row r="5" spans="1:19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18">
        <f>SUM(L6:L7)</f>
        <v>132797</v>
      </c>
      <c r="M5" s="28"/>
      <c r="N5" s="28"/>
      <c r="O5" s="28"/>
      <c r="P5" s="28"/>
      <c r="Q5" s="28"/>
      <c r="R5" s="28"/>
      <c r="S5" s="28"/>
    </row>
    <row r="6" spans="1:19" ht="59.25" customHeight="1" x14ac:dyDescent="0.25">
      <c r="A6" s="13">
        <v>1</v>
      </c>
      <c r="B6" s="44" t="s">
        <v>27</v>
      </c>
      <c r="C6" s="21" t="s">
        <v>21</v>
      </c>
      <c r="D6" s="45" t="s">
        <v>26</v>
      </c>
      <c r="E6" s="45">
        <v>1</v>
      </c>
      <c r="F6" s="43">
        <v>145000</v>
      </c>
      <c r="G6" s="36">
        <v>132797</v>
      </c>
      <c r="H6" s="37">
        <v>165500</v>
      </c>
      <c r="I6" s="16">
        <f>G6</f>
        <v>132797</v>
      </c>
      <c r="J6" s="17">
        <f>IFERROR(STDEV($F6:H6),"")</f>
        <v>16525.986697723478</v>
      </c>
      <c r="K6" s="17">
        <f>IF(I6&lt;&gt;"", J6/I6*100,"")</f>
        <v>12.444548218501531</v>
      </c>
      <c r="L6" s="32">
        <f>IFERROR(ROUND(I6*E6,2),"")</f>
        <v>132797</v>
      </c>
    </row>
    <row r="7" spans="1:19" hidden="1" x14ac:dyDescent="0.25">
      <c r="A7" s="13"/>
      <c r="B7" s="39"/>
      <c r="C7" s="40"/>
      <c r="D7" s="41"/>
      <c r="E7" s="42"/>
      <c r="F7" s="15"/>
      <c r="G7" s="15"/>
      <c r="H7" s="15"/>
      <c r="I7" s="16" t="str">
        <f>IFERROR(ROUND(AVERAGE($F7:H7),2),"")</f>
        <v/>
      </c>
      <c r="J7" s="17" t="str">
        <f>IFERROR(STDEV($F7:H7),"")</f>
        <v/>
      </c>
      <c r="K7" s="17" t="str">
        <f t="shared" ref="K7" si="0">IF(I7&lt;&gt;"", J7/I7*100,"")</f>
        <v/>
      </c>
      <c r="L7" s="32" t="str">
        <f t="shared" ref="L7" si="1">IFERROR(ROUND(I7*$E7,2),"")</f>
        <v/>
      </c>
    </row>
    <row r="8" spans="1:19" ht="15.75" x14ac:dyDescent="0.25">
      <c r="A8" s="47" t="s">
        <v>24</v>
      </c>
      <c r="B8" s="48" t="s">
        <v>25</v>
      </c>
      <c r="K8" s="9"/>
    </row>
    <row r="9" spans="1:19" ht="57.75" customHeight="1" x14ac:dyDescent="0.25">
      <c r="A9" s="49" t="s">
        <v>18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9" x14ac:dyDescent="0.25">
      <c r="K10" s="9"/>
      <c r="L10" s="9"/>
    </row>
  </sheetData>
  <mergeCells count="10">
    <mergeCell ref="B5:K5"/>
    <mergeCell ref="A9:L9"/>
    <mergeCell ref="A1:L1"/>
    <mergeCell ref="A3:A4"/>
    <mergeCell ref="B3:B4"/>
    <mergeCell ref="C3:C4"/>
    <mergeCell ref="D3:D4"/>
    <mergeCell ref="E3:E4"/>
    <mergeCell ref="F3:H3"/>
    <mergeCell ref="I3:K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H7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2026-06-16T10:27:43Z</cp:lastPrinted>
  <dcterms:created xsi:type="dcterms:W3CDTF">2016-06-21T08:42:38Z</dcterms:created>
  <dcterms:modified xsi:type="dcterms:W3CDTF">2026-06-16T10:28:15Z</dcterms:modified>
</cp:coreProperties>
</file>