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Лист1!$A$27:$J$27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J26" i="1" s="1"/>
  <c r="J27" i="1" s="1"/>
  <c r="H26" i="1" l="1"/>
  <c r="I26" i="1" s="1"/>
  <c r="C7" i="1" l="1"/>
</calcChain>
</file>

<file path=xl/sharedStrings.xml><?xml version="1.0" encoding="utf-8"?>
<sst xmlns="http://schemas.openxmlformats.org/spreadsheetml/2006/main" count="26" uniqueCount="26">
  <si>
    <t>Обоснование начальной (максимальной) цены Контракта</t>
  </si>
  <si>
    <t xml:space="preserve">Основные характеристики объекта закупки                                                                           </t>
  </si>
  <si>
    <t xml:space="preserve">Используемый метод определения НМЦК с обоснованием:                                                                                                </t>
  </si>
  <si>
    <t xml:space="preserve">НМЦК определена в соответствии с приказом Министерства здравоохранения РФ от 15.05.2020 г.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медицинских изделий»  Метод сопоставимых рыночных цен (в соответствии с подп. "А" п.9 Приказа 450н)
</t>
  </si>
  <si>
    <t xml:space="preserve">Расчет НМЦК                     </t>
  </si>
  <si>
    <t xml:space="preserve">Работник контрактной службы/контрактный управляющий:                                                                                                   </t>
  </si>
  <si>
    <t xml:space="preserve">специалист по закупкам                                          </t>
  </si>
  <si>
    <t xml:space="preserve">________________/ Грановская Н.А. /                                                                </t>
  </si>
  <si>
    <t xml:space="preserve">(подпись/расшифровка подписи)                                                      </t>
  </si>
  <si>
    <r>
      <rPr>
        <b/>
        <sz val="12"/>
        <color theme="1"/>
        <rFont val="Times New Roman"/>
        <family val="1"/>
        <charset val="204"/>
      </rPr>
      <t>Расчет начальной (максимальной) цены Контркта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</t>
    </r>
  </si>
  <si>
    <t>№</t>
  </si>
  <si>
    <t xml:space="preserve"> Наименование Товаров,                                                                         Единица измерения                     </t>
  </si>
  <si>
    <t xml:space="preserve">Количество (объем) Товара                                                    </t>
  </si>
  <si>
    <t xml:space="preserve">Цена единицы продукции, указанная в источнике №1                                                                                            </t>
  </si>
  <si>
    <t>Цена единицы продукции, указанная в источнике №2</t>
  </si>
  <si>
    <t>Цена единицы продукции, указанная в источнике №3</t>
  </si>
  <si>
    <t xml:space="preserve">Средняя арифметическая величина цены единицы продукции                                                                                                       </t>
  </si>
  <si>
    <t xml:space="preserve">Среднее квадратичное отклонение                                                            </t>
  </si>
  <si>
    <t xml:space="preserve">Коэффициент вариации (%)  (не должен превышать 33%)                                       </t>
  </si>
  <si>
    <t xml:space="preserve">НМЦК (руб.)    (без учета НДС)              </t>
  </si>
  <si>
    <r>
      <rPr>
        <b/>
        <sz val="10"/>
        <color theme="1"/>
        <rFont val="Times New Roman"/>
        <family val="1"/>
        <charset val="204"/>
      </rPr>
      <t>Начальная (максимальная) цена Контракта (руб.)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</t>
    </r>
  </si>
  <si>
    <t>Дата подготовки обоснования НМЦК:       29.06.2026 г.</t>
  </si>
  <si>
    <t>Предмет закупки: услуги по
предоставлению права проезда и организации дорожного движения на Платных участках</t>
  </si>
  <si>
    <t>Срок оказания услуг: по 31 декбря 2026 г</t>
  </si>
  <si>
    <t xml:space="preserve">Место оказания услуг: услуги оказываются дистанционно
</t>
  </si>
  <si>
    <t>Услуги по предоставлению права проезда и организации дорожного движения на Платных участках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</si>
</sst>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 ##0.00_р_._-;\-* #\ ##0.00_р_._-;_-* &quot;-&quot;??_р_._-;_-@_-"/>
    <numFmt numFmtId="165" formatCode="_-* #\ ##0.00&quot;р.&quot;_-;\-* #\ ##0.00&quot;р.&quot;_-;_-* &quot;-&quot;??&quot;р.&quot;_-;_-@_-"/>
  </numFmts>
  <fonts count="9">
    <font>
      <sz val="11"/>
      <color theme="1"/>
      <name val="Calibri"/>
      <charset val="13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165" fontId="2" fillId="0" borderId="0" xfId="2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2" fillId="0" borderId="5" xfId="0" applyFont="1" applyBorder="1" applyAlignment="1">
      <alignment horizontal="center" vertical="center"/>
    </xf>
    <xf numFmtId="2" fontId="5" fillId="0" borderId="5" xfId="0" applyNumberFormat="1" applyFont="1" applyFill="1" applyBorder="1" applyAlignment="1">
      <alignment vertical="center" wrapText="1"/>
    </xf>
    <xf numFmtId="164" fontId="5" fillId="0" borderId="5" xfId="1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/>
    </xf>
    <xf numFmtId="164" fontId="5" fillId="0" borderId="20" xfId="1" applyFont="1" applyFill="1" applyBorder="1" applyAlignment="1">
      <alignment horizontal="right" vertical="center" wrapText="1"/>
    </xf>
    <xf numFmtId="165" fontId="5" fillId="0" borderId="26" xfId="2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165" fontId="6" fillId="0" borderId="18" xfId="2" applyFont="1" applyBorder="1" applyAlignment="1">
      <alignment vertical="center" wrapText="1"/>
    </xf>
    <xf numFmtId="165" fontId="6" fillId="0" borderId="8" xfId="2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690493</xdr:colOff>
      <xdr:row>24</xdr:row>
      <xdr:rowOff>267761</xdr:rowOff>
    </xdr:from>
    <xdr:to>
      <xdr:col>10</xdr:col>
      <xdr:colOff>0</xdr:colOff>
      <xdr:row>24</xdr:row>
      <xdr:rowOff>823039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62695" y="9506585"/>
          <a:ext cx="1271905" cy="55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topLeftCell="A10" workbookViewId="0">
      <selection activeCell="B26" sqref="B26"/>
    </sheetView>
  </sheetViews>
  <sheetFormatPr defaultColWidth="9.140625" defaultRowHeight="15"/>
  <cols>
    <col min="1" max="1" width="3.7109375" style="3" customWidth="1"/>
    <col min="2" max="2" width="53.42578125" style="3" customWidth="1"/>
    <col min="3" max="3" width="10.140625" style="3" customWidth="1"/>
    <col min="4" max="6" width="10.42578125" style="3" customWidth="1"/>
    <col min="7" max="7" width="11.7109375" style="3" customWidth="1"/>
    <col min="8" max="8" width="12.28515625" style="3" customWidth="1"/>
    <col min="9" max="9" width="10.42578125" style="3" customWidth="1"/>
    <col min="10" max="10" width="19" style="3" customWidth="1"/>
    <col min="11" max="11" width="12.140625" style="3" customWidth="1"/>
    <col min="12" max="16384" width="9.140625" style="3"/>
  </cols>
  <sheetData>
    <row r="1" spans="2:10" s="1" customFormat="1" ht="20.25">
      <c r="C1" s="4" t="s">
        <v>0</v>
      </c>
    </row>
    <row r="2" spans="2:10" s="1" customFormat="1" ht="18.75">
      <c r="B2" s="5"/>
    </row>
    <row r="3" spans="2:10" s="1" customFormat="1" ht="54" customHeight="1">
      <c r="B3" s="28" t="s">
        <v>1</v>
      </c>
      <c r="C3" s="29" t="s">
        <v>22</v>
      </c>
      <c r="D3" s="30"/>
      <c r="E3" s="30"/>
      <c r="F3" s="30"/>
      <c r="G3" s="30"/>
      <c r="H3" s="30"/>
      <c r="I3" s="30"/>
      <c r="J3" s="31"/>
    </row>
    <row r="4" spans="2:10" s="1" customFormat="1" ht="57" customHeight="1">
      <c r="B4" s="32"/>
      <c r="C4" s="33" t="s">
        <v>23</v>
      </c>
      <c r="D4" s="34"/>
      <c r="E4" s="34"/>
      <c r="F4" s="34"/>
      <c r="G4" s="34"/>
      <c r="H4" s="34"/>
      <c r="I4" s="34"/>
      <c r="J4" s="35"/>
    </row>
    <row r="5" spans="2:10" s="1" customFormat="1" ht="45" customHeight="1">
      <c r="B5" s="36"/>
      <c r="C5" s="37" t="s">
        <v>24</v>
      </c>
      <c r="D5" s="38"/>
      <c r="E5" s="38"/>
      <c r="F5" s="38"/>
      <c r="G5" s="38"/>
      <c r="H5" s="38"/>
      <c r="I5" s="38"/>
      <c r="J5" s="39"/>
    </row>
    <row r="6" spans="2:10" s="1" customFormat="1" ht="105" customHeight="1">
      <c r="B6" s="40" t="s">
        <v>2</v>
      </c>
      <c r="C6" s="29" t="s">
        <v>3</v>
      </c>
      <c r="D6" s="30"/>
      <c r="E6" s="30"/>
      <c r="F6" s="30"/>
      <c r="G6" s="30"/>
      <c r="H6" s="30"/>
      <c r="I6" s="30"/>
      <c r="J6" s="31"/>
    </row>
    <row r="7" spans="2:10" s="1" customFormat="1" ht="43.5" customHeight="1">
      <c r="B7" s="41" t="s">
        <v>4</v>
      </c>
      <c r="C7" s="42">
        <f>J27</f>
        <v>18033.330000000002</v>
      </c>
      <c r="D7" s="43"/>
      <c r="E7" s="43"/>
      <c r="F7" s="43"/>
      <c r="G7" s="43"/>
      <c r="H7" s="43"/>
      <c r="I7" s="43"/>
      <c r="J7" s="44"/>
    </row>
    <row r="8" spans="2:10" s="1" customFormat="1" ht="37.5" customHeight="1">
      <c r="B8" s="37" t="s">
        <v>21</v>
      </c>
      <c r="C8" s="38"/>
      <c r="D8" s="38"/>
      <c r="E8" s="38"/>
      <c r="F8" s="38"/>
      <c r="G8" s="38"/>
      <c r="H8" s="38"/>
      <c r="I8" s="38"/>
      <c r="J8" s="39"/>
    </row>
    <row r="9" spans="2:10" s="1" customFormat="1" ht="18.75">
      <c r="B9" s="6"/>
    </row>
    <row r="10" spans="2:10" s="1" customFormat="1" ht="18.75">
      <c r="B10" s="7" t="s">
        <v>5</v>
      </c>
    </row>
    <row r="11" spans="2:10" s="1" customFormat="1" ht="18.75">
      <c r="B11" s="8" t="s">
        <v>6</v>
      </c>
    </row>
    <row r="12" spans="2:10" s="1" customFormat="1" ht="18.75">
      <c r="B12" s="8"/>
    </row>
    <row r="13" spans="2:10" s="1" customFormat="1" ht="18.75">
      <c r="B13" s="8" t="s">
        <v>7</v>
      </c>
    </row>
    <row r="14" spans="2:10" s="1" customFormat="1" ht="18.75">
      <c r="B14" s="8" t="s">
        <v>8</v>
      </c>
    </row>
    <row r="15" spans="2:10" s="1" customFormat="1" ht="18.75">
      <c r="B15" s="8"/>
    </row>
    <row r="16" spans="2:10" s="1" customFormat="1" ht="18.75">
      <c r="B16" s="8"/>
    </row>
    <row r="17" spans="1:10" s="1" customFormat="1" ht="18.75">
      <c r="B17" s="8"/>
    </row>
    <row r="18" spans="1:10" s="1" customFormat="1" ht="18.75">
      <c r="B18" s="8"/>
    </row>
    <row r="19" spans="1:10" s="1" customFormat="1" ht="18.75">
      <c r="B19" s="8"/>
    </row>
    <row r="20" spans="1:10" s="1" customFormat="1" ht="18.75">
      <c r="B20" s="8"/>
    </row>
    <row r="21" spans="1:10" s="1" customFormat="1" ht="18.75">
      <c r="B21" s="8"/>
    </row>
    <row r="22" spans="1:10" s="1" customFormat="1" ht="18.75">
      <c r="B22" s="8"/>
    </row>
    <row r="23" spans="1:10" ht="21.75" customHeight="1">
      <c r="A23" s="25" t="s">
        <v>9</v>
      </c>
      <c r="B23" s="26"/>
      <c r="C23" s="26"/>
      <c r="D23" s="26"/>
      <c r="E23" s="26"/>
      <c r="F23" s="26"/>
      <c r="G23" s="26"/>
      <c r="H23" s="26"/>
      <c r="I23" s="26"/>
      <c r="J23" s="27"/>
    </row>
    <row r="24" spans="1:10" ht="15" customHeight="1">
      <c r="A24" s="20" t="s">
        <v>10</v>
      </c>
      <c r="B24" s="22" t="s">
        <v>11</v>
      </c>
      <c r="C24" s="23" t="s">
        <v>12</v>
      </c>
      <c r="D24" s="24" t="s">
        <v>13</v>
      </c>
      <c r="E24" s="24" t="s">
        <v>14</v>
      </c>
      <c r="F24" s="24" t="s">
        <v>15</v>
      </c>
      <c r="G24" s="23" t="s">
        <v>16</v>
      </c>
      <c r="H24" s="22" t="s">
        <v>17</v>
      </c>
      <c r="I24" s="22" t="s">
        <v>18</v>
      </c>
      <c r="J24" s="16" t="s">
        <v>19</v>
      </c>
    </row>
    <row r="25" spans="1:10" ht="99" customHeight="1">
      <c r="A25" s="21"/>
      <c r="B25" s="22"/>
      <c r="C25" s="23"/>
      <c r="D25" s="24"/>
      <c r="E25" s="24"/>
      <c r="F25" s="24"/>
      <c r="G25" s="23"/>
      <c r="H25" s="22"/>
      <c r="I25" s="22"/>
      <c r="J25" s="17"/>
    </row>
    <row r="26" spans="1:10" ht="30" customHeight="1">
      <c r="A26" s="9">
        <v>2</v>
      </c>
      <c r="B26" s="45" t="s">
        <v>25</v>
      </c>
      <c r="C26" s="15">
        <v>1</v>
      </c>
      <c r="D26" s="10">
        <v>17900</v>
      </c>
      <c r="E26" s="10">
        <v>18000</v>
      </c>
      <c r="F26" s="10">
        <v>18200</v>
      </c>
      <c r="G26" s="11">
        <f>ROUND((D26+E26+F26)/3,2)</f>
        <v>18033.330000000002</v>
      </c>
      <c r="H26" s="11">
        <f>SQRT(((D26-G26)*(D26-G26)+(E26-G26)*(E26-G26)+(F26-G26)*(F26-G26))/(3-1))</f>
        <v>152.75252321974915</v>
      </c>
      <c r="I26" s="11">
        <f>H26/G26*100</f>
        <v>0.84705666241204003</v>
      </c>
      <c r="J26" s="13">
        <f>G26*C26</f>
        <v>18033.330000000002</v>
      </c>
    </row>
    <row r="27" spans="1:10" s="2" customFormat="1" ht="15.75" thickBot="1">
      <c r="A27" s="12"/>
      <c r="B27" s="18" t="s">
        <v>20</v>
      </c>
      <c r="C27" s="19"/>
      <c r="D27" s="19"/>
      <c r="E27" s="19"/>
      <c r="F27" s="19"/>
      <c r="G27" s="19"/>
      <c r="H27" s="19"/>
      <c r="I27" s="19"/>
      <c r="J27" s="14">
        <f>SUM(J26:J26)</f>
        <v>18033.330000000002</v>
      </c>
    </row>
  </sheetData>
  <mergeCells count="19">
    <mergeCell ref="C7:J7"/>
    <mergeCell ref="B8:J8"/>
    <mergeCell ref="A23:J23"/>
    <mergeCell ref="J24:J25"/>
    <mergeCell ref="C3:J3"/>
    <mergeCell ref="C4:J4"/>
    <mergeCell ref="B27:I27"/>
    <mergeCell ref="A24:A25"/>
    <mergeCell ref="B3:B5"/>
    <mergeCell ref="B24:B25"/>
    <mergeCell ref="C24:C25"/>
    <mergeCell ref="D24:D25"/>
    <mergeCell ref="E24:E25"/>
    <mergeCell ref="F24:F25"/>
    <mergeCell ref="G24:G25"/>
    <mergeCell ref="H24:H25"/>
    <mergeCell ref="I24:I25"/>
    <mergeCell ref="C5:J5"/>
    <mergeCell ref="C6:J6"/>
  </mergeCells>
  <pageMargins left="0.31496062992126" right="0.31496062992126" top="0.35433070866141703" bottom="0.35433070866141703" header="0.31496062992126" footer="0.31496062992126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6" sqref="J16"/>
    </sheetView>
  </sheetViews>
  <sheetFormatPr defaultColWidth="9" defaultRowHeight="1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lastPrinted>2026-06-29T13:15:37Z</cp:lastPrinted>
  <dcterms:created xsi:type="dcterms:W3CDTF">2006-09-16T00:00:00Z</dcterms:created>
  <dcterms:modified xsi:type="dcterms:W3CDTF">2026-07-02T10:58:38Z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ECF6CB6D76FB431AAFDE48E98433C89A_12</vt:lpwstr>
  </property>
  <property fmtid="{D5CDD505-2E9C-101B-9397-08002B2CF9AE}" pid="3" name="KSOProductBuildVer">
    <vt:lpwstr>1049-12.2.0.23202</vt:lpwstr>
  </property>
</Properties>
</file>