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420" windowHeight="11020"/>
  </bookViews>
  <sheets>
    <sheet name="Лист1" sheetId="1" r:id="rId1"/>
  </sheets>
  <definedNames>
    <definedName name="_xlnm.Print_Area" localSheetId="0">Лист1!$A$1:$K$23</definedName>
  </definedNames>
  <calcPr calcId="125725"/>
</workbook>
</file>

<file path=xl/calcChain.xml><?xml version="1.0" encoding="utf-8"?>
<calcChain xmlns="http://schemas.openxmlformats.org/spreadsheetml/2006/main">
  <c r="G13" i="1"/>
  <c r="G14"/>
  <c r="G15"/>
  <c r="G16"/>
  <c r="K16" s="1"/>
  <c r="G17"/>
  <c r="I15"/>
  <c r="I16"/>
  <c r="K17"/>
  <c r="K15"/>
  <c r="G12"/>
  <c r="K12" s="1"/>
  <c r="K14"/>
  <c r="K13"/>
  <c r="I12"/>
  <c r="I13"/>
  <c r="I14"/>
  <c r="I17"/>
  <c r="H13"/>
  <c r="H14"/>
  <c r="H15"/>
  <c r="H16"/>
  <c r="H17"/>
  <c r="H12"/>
  <c r="K11" l="1"/>
  <c r="J15"/>
  <c r="J17"/>
  <c r="J16"/>
  <c r="J14"/>
  <c r="J13"/>
  <c r="J12"/>
</calcChain>
</file>

<file path=xl/sharedStrings.xml><?xml version="1.0" encoding="utf-8"?>
<sst xmlns="http://schemas.openxmlformats.org/spreadsheetml/2006/main" count="38" uniqueCount="35">
  <si>
    <t>Расчет НМЦК</t>
  </si>
  <si>
    <t>Расчет начальной (максимальной) цены контракта:</t>
  </si>
  <si>
    <t>Ед. изм</t>
  </si>
  <si>
    <t>Количество</t>
  </si>
  <si>
    <t>Наименьшая цена за единицу, руб.</t>
  </si>
  <si>
    <t>Среднее арифметическое значение  цены, руб.</t>
  </si>
  <si>
    <t>Начальная (максимальная) цена контракта, руб.</t>
  </si>
  <si>
    <t>Источники информации, цена в руб.,
 в т.ч. НДС</t>
  </si>
  <si>
    <t>Наименование объекта 
закупки</t>
  </si>
  <si>
    <t>Средне квадратичное отклонение σ, руб.</t>
  </si>
  <si>
    <t>Наименование объекта
закупки</t>
  </si>
  <si>
    <t>Основные характеристики 
объекта закупки</t>
  </si>
  <si>
    <t>Используемый метод
определения НМЦК 
с обоснованием:</t>
  </si>
  <si>
    <t xml:space="preserve"> 
ОБОСНОВАНИЕ НАЧАЛЬНОЙ (максимальной) ЦЕНЫ КОНТРАКТА</t>
  </si>
  <si>
    <t>Метод сопоставимых рыночных цен (анализа рынка) на основании ст. 22 Федерального закона № 44-ФЗ от 05.04.2013 года на основании исследования рынка, проведенные по инициативе заказчика на основании коммерческих предложений потенциальных участников</t>
  </si>
  <si>
    <t>В соответствии со спецификации и техническим заданием.</t>
  </si>
  <si>
    <t>В.Л. Каплунова</t>
  </si>
  <si>
    <r>
      <t xml:space="preserve">Коэффициент вариации цен V (%)
</t>
    </r>
    <r>
      <rPr>
        <i/>
        <sz val="12"/>
        <color rgb="FF000000"/>
        <rFont val="Times New Roman"/>
        <family val="1"/>
        <charset val="204"/>
      </rPr>
      <t>(не должен превышать 33%)</t>
    </r>
  </si>
  <si>
    <t>Организация 1 КП № 177 от 29.06.2026</t>
  </si>
  <si>
    <t>Организация 2 КП № 178 от 29.06.2026</t>
  </si>
  <si>
    <t>Организация 3 КП № 179 от 30.06.2026</t>
  </si>
  <si>
    <t>Начальгник отдела договорной работы</t>
  </si>
  <si>
    <t>___________________________</t>
  </si>
  <si>
    <t>Медицинские расходные материалы (КДЦ)</t>
  </si>
  <si>
    <t>Согласно расчету начальная (максимальная) цена контракта составляет:  19 426 (Девятнадцать тысяч четыреста двадцать шесть) рублей 80 копеек</t>
  </si>
  <si>
    <t>рул.</t>
  </si>
  <si>
    <t>Простынь в рулоне (с перфорацией) нестерильная 200*80см</t>
  </si>
  <si>
    <t>Простынь в рулоне (с перфорацией) нестерильная 70*200см</t>
  </si>
  <si>
    <t>Салфетки влажные АБСОЛЮСЕПТ Элит или эквивалент №60/135-185 мм, банка</t>
  </si>
  <si>
    <t>шт.</t>
  </si>
  <si>
    <t>Салфетка дез. антисептические бесспиртовые АБСОЛЮСЕПТ АКВА или эквивалент №60/135*185, банка</t>
  </si>
  <si>
    <t>Электрод для ЭКГ (D-50) твердый гель №40</t>
  </si>
  <si>
    <t>упак.</t>
  </si>
  <si>
    <t>пар.</t>
  </si>
  <si>
    <t>Дата подготовки обоснования НМЦК: 28.02.2026г</t>
  </si>
</sst>
</file>

<file path=xl/styles.xml><?xml version="1.0" encoding="utf-8"?>
<styleSheet xmlns="http://schemas.openxmlformats.org/spreadsheetml/2006/main">
  <numFmts count="2">
    <numFmt numFmtId="164" formatCode="_-* #,##0.00_р_._-;\-* #,##0.00_р_._-;_-* &quot;-&quot;??_р_._-;_-@_-"/>
    <numFmt numFmtId="165" formatCode="#,##0.00\ _₽"/>
  </numFmts>
  <fonts count="9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i/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164" fontId="1" fillId="0" borderId="0" applyFont="0" applyFill="0" applyBorder="0" applyAlignment="0" applyProtection="0"/>
  </cellStyleXfs>
  <cellXfs count="41">
    <xf numFmtId="0" fontId="0" fillId="0" borderId="0" xfId="0"/>
    <xf numFmtId="0" fontId="2" fillId="0" borderId="0" xfId="0" applyFont="1"/>
    <xf numFmtId="0" fontId="2" fillId="0" borderId="0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vertical="center" wrapText="1"/>
    </xf>
    <xf numFmtId="164" fontId="6" fillId="2" borderId="1" xfId="2" applyFont="1" applyFill="1" applyBorder="1" applyAlignment="1">
      <alignment horizontal="center" vertical="center" wrapText="1"/>
    </xf>
    <xf numFmtId="2" fontId="6" fillId="2" borderId="1" xfId="1" applyNumberFormat="1" applyFont="1" applyFill="1" applyBorder="1" applyAlignment="1">
      <alignment horizontal="center" vertical="center" wrapText="1"/>
    </xf>
    <xf numFmtId="2" fontId="7" fillId="2" borderId="1" xfId="1" applyNumberFormat="1" applyFont="1" applyFill="1" applyBorder="1" applyAlignment="1">
      <alignment horizontal="center" vertical="center" wrapText="1"/>
    </xf>
    <xf numFmtId="165" fontId="6" fillId="2" borderId="1" xfId="1" applyNumberFormat="1" applyFont="1" applyFill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wrapText="1"/>
    </xf>
    <xf numFmtId="0" fontId="2" fillId="0" borderId="9" xfId="0" applyFont="1" applyBorder="1" applyAlignment="1">
      <alignment wrapText="1"/>
    </xf>
    <xf numFmtId="0" fontId="2" fillId="0" borderId="8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5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8" fillId="0" borderId="0" xfId="0" applyFont="1"/>
    <xf numFmtId="0" fontId="8" fillId="0" borderId="0" xfId="0" applyFont="1" applyAlignment="1">
      <alignment horizontal="center"/>
    </xf>
    <xf numFmtId="0" fontId="8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5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/>
    </xf>
    <xf numFmtId="0" fontId="2" fillId="0" borderId="1" xfId="0" applyFont="1" applyFill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/>
    </xf>
    <xf numFmtId="0" fontId="2" fillId="0" borderId="2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left" vertical="top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</cellXfs>
  <cellStyles count="3">
    <cellStyle name="Обычный" xfId="0" builtinId="0"/>
    <cellStyle name="Обычный 2" xfId="1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6"/>
  <sheetViews>
    <sheetView tabSelected="1" topLeftCell="A7" zoomScale="70" zoomScaleNormal="70" workbookViewId="0">
      <selection activeCell="A17" sqref="A17"/>
    </sheetView>
  </sheetViews>
  <sheetFormatPr defaultRowHeight="14.5"/>
  <cols>
    <col min="1" max="1" width="63.26953125" customWidth="1"/>
    <col min="2" max="2" width="8.26953125" customWidth="1"/>
    <col min="3" max="3" width="14.26953125" customWidth="1"/>
    <col min="4" max="5" width="12.7265625" customWidth="1"/>
    <col min="6" max="6" width="15.7265625" customWidth="1"/>
    <col min="7" max="7" width="11.54296875" customWidth="1"/>
    <col min="8" max="8" width="9.7265625" customWidth="1"/>
    <col min="9" max="9" width="9.453125" customWidth="1"/>
    <col min="10" max="10" width="11.54296875" customWidth="1"/>
    <col min="11" max="11" width="13" customWidth="1"/>
    <col min="12" max="12" width="15.7265625" bestFit="1" customWidth="1"/>
    <col min="13" max="14" width="17.54296875" customWidth="1"/>
    <col min="15" max="15" width="16.453125" customWidth="1"/>
  </cols>
  <sheetData>
    <row r="1" spans="1:11" ht="61.5" customHeight="1">
      <c r="A1" s="24" t="s">
        <v>13</v>
      </c>
      <c r="B1" s="24"/>
      <c r="C1" s="24"/>
      <c r="D1" s="24"/>
      <c r="E1" s="24"/>
      <c r="F1" s="24"/>
      <c r="G1" s="24"/>
      <c r="H1" s="24"/>
      <c r="I1" s="24"/>
      <c r="J1" s="24"/>
      <c r="K1" s="24"/>
    </row>
    <row r="2" spans="1:11" ht="42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59.25" customHeight="1">
      <c r="A3" s="27" t="s">
        <v>10</v>
      </c>
      <c r="B3" s="28"/>
      <c r="C3" s="28"/>
      <c r="D3" s="29" t="s">
        <v>23</v>
      </c>
      <c r="E3" s="29"/>
      <c r="F3" s="29"/>
      <c r="G3" s="29"/>
      <c r="H3" s="29"/>
      <c r="I3" s="29"/>
      <c r="J3" s="29"/>
      <c r="K3" s="29"/>
    </row>
    <row r="4" spans="1:11" ht="31.5" customHeight="1">
      <c r="A4" s="27" t="s">
        <v>11</v>
      </c>
      <c r="B4" s="28"/>
      <c r="C4" s="28"/>
      <c r="D4" s="30" t="s">
        <v>15</v>
      </c>
      <c r="E4" s="31"/>
      <c r="F4" s="31"/>
      <c r="G4" s="31"/>
      <c r="H4" s="31"/>
      <c r="I4" s="31"/>
      <c r="J4" s="31"/>
      <c r="K4" s="31"/>
    </row>
    <row r="5" spans="1:11" ht="46.5" customHeight="1">
      <c r="A5" s="27" t="s">
        <v>12</v>
      </c>
      <c r="B5" s="28"/>
      <c r="C5" s="28"/>
      <c r="D5" s="30" t="s">
        <v>14</v>
      </c>
      <c r="E5" s="31"/>
      <c r="F5" s="31"/>
      <c r="G5" s="31"/>
      <c r="H5" s="31"/>
      <c r="I5" s="31"/>
      <c r="J5" s="31"/>
      <c r="K5" s="31"/>
    </row>
    <row r="6" spans="1:11" ht="35.25" customHeight="1">
      <c r="A6" s="28" t="s">
        <v>0</v>
      </c>
      <c r="B6" s="28"/>
      <c r="C6" s="28"/>
      <c r="D6" s="32" t="s">
        <v>24</v>
      </c>
      <c r="E6" s="33"/>
      <c r="F6" s="33"/>
      <c r="G6" s="33"/>
      <c r="H6" s="33"/>
      <c r="I6" s="33"/>
      <c r="J6" s="33"/>
      <c r="K6" s="34"/>
    </row>
    <row r="7" spans="1:11" ht="16.149999999999999" customHeight="1">
      <c r="A7" s="21" t="s">
        <v>34</v>
      </c>
      <c r="B7" s="22"/>
      <c r="C7" s="22"/>
      <c r="D7" s="22"/>
      <c r="E7" s="22"/>
      <c r="F7" s="22"/>
      <c r="G7" s="22"/>
      <c r="H7" s="22"/>
      <c r="I7" s="22"/>
      <c r="J7" s="22"/>
      <c r="K7" s="23"/>
    </row>
    <row r="8" spans="1:11" ht="18.649999999999999" customHeight="1">
      <c r="A8" s="39" t="s">
        <v>1</v>
      </c>
      <c r="B8" s="39"/>
      <c r="C8" s="39"/>
      <c r="D8" s="39"/>
      <c r="E8" s="39"/>
      <c r="F8" s="1"/>
      <c r="G8" s="1"/>
      <c r="H8" s="1"/>
      <c r="I8" s="1"/>
      <c r="J8" s="1"/>
      <c r="K8" s="1"/>
    </row>
    <row r="9" spans="1:11" ht="31.15" customHeight="1">
      <c r="A9" s="26" t="s">
        <v>8</v>
      </c>
      <c r="B9" s="26" t="s">
        <v>2</v>
      </c>
      <c r="C9" s="26" t="s">
        <v>3</v>
      </c>
      <c r="D9" s="26" t="s">
        <v>7</v>
      </c>
      <c r="E9" s="26"/>
      <c r="F9" s="26"/>
      <c r="G9" s="26" t="s">
        <v>4</v>
      </c>
      <c r="H9" s="26" t="s">
        <v>5</v>
      </c>
      <c r="I9" s="26" t="s">
        <v>9</v>
      </c>
      <c r="J9" s="26" t="s">
        <v>17</v>
      </c>
      <c r="K9" s="25" t="s">
        <v>6</v>
      </c>
    </row>
    <row r="10" spans="1:11" ht="87.5" customHeight="1">
      <c r="A10" s="40"/>
      <c r="B10" s="26"/>
      <c r="C10" s="26"/>
      <c r="D10" s="3" t="s">
        <v>18</v>
      </c>
      <c r="E10" s="3" t="s">
        <v>19</v>
      </c>
      <c r="F10" s="3" t="s">
        <v>20</v>
      </c>
      <c r="G10" s="26"/>
      <c r="H10" s="26"/>
      <c r="I10" s="26"/>
      <c r="J10" s="26"/>
      <c r="K10" s="25"/>
    </row>
    <row r="11" spans="1:11" ht="18" customHeight="1" thickBot="1">
      <c r="A11" s="35"/>
      <c r="B11" s="36"/>
      <c r="C11" s="36"/>
      <c r="D11" s="36"/>
      <c r="E11" s="37"/>
      <c r="F11" s="37"/>
      <c r="G11" s="37"/>
      <c r="H11" s="37"/>
      <c r="I11" s="37"/>
      <c r="J11" s="38"/>
      <c r="K11" s="8">
        <f>SUM(K12:K17)</f>
        <v>19426.8</v>
      </c>
    </row>
    <row r="12" spans="1:11" ht="33" customHeight="1" thickBot="1">
      <c r="A12" s="9" t="s">
        <v>26</v>
      </c>
      <c r="B12" s="11" t="s">
        <v>25</v>
      </c>
      <c r="C12" s="11">
        <v>1</v>
      </c>
      <c r="D12" s="16">
        <v>1150</v>
      </c>
      <c r="E12" s="13">
        <v>1292.52</v>
      </c>
      <c r="F12" s="16">
        <v>1367.5</v>
      </c>
      <c r="G12" s="4">
        <f t="shared" ref="G12:G17" si="0">D12</f>
        <v>1150</v>
      </c>
      <c r="H12" s="5">
        <f>ROUND(AVERAGE(D12:F12),2)</f>
        <v>1270.01</v>
      </c>
      <c r="I12" s="5">
        <f>STDEV(D12:F12)</f>
        <v>110.48393608725863</v>
      </c>
      <c r="J12" s="6">
        <f>I12/H12*100</f>
        <v>8.69945402691779</v>
      </c>
      <c r="K12" s="7">
        <f>G12*C12</f>
        <v>1150</v>
      </c>
    </row>
    <row r="13" spans="1:11" ht="39" customHeight="1" thickBot="1">
      <c r="A13" s="10" t="s">
        <v>27</v>
      </c>
      <c r="B13" s="12" t="s">
        <v>25</v>
      </c>
      <c r="C13" s="12">
        <v>1</v>
      </c>
      <c r="D13" s="14">
        <v>1104</v>
      </c>
      <c r="E13" s="15">
        <v>1173</v>
      </c>
      <c r="F13" s="14">
        <v>1242</v>
      </c>
      <c r="G13" s="4">
        <f t="shared" si="0"/>
        <v>1104</v>
      </c>
      <c r="H13" s="5">
        <f t="shared" ref="H13:H17" si="1">ROUND(AVERAGE(D13:F13),2)</f>
        <v>1173</v>
      </c>
      <c r="I13" s="5">
        <f>STDEV(D13:F13)</f>
        <v>69</v>
      </c>
      <c r="J13" s="6">
        <f>I13/H13*100</f>
        <v>5.8823529411764701</v>
      </c>
      <c r="K13" s="7">
        <f t="shared" ref="K13:K17" si="2">G13*C13</f>
        <v>1104</v>
      </c>
    </row>
    <row r="14" spans="1:11" ht="38.5" customHeight="1" thickBot="1">
      <c r="A14" s="10" t="s">
        <v>28</v>
      </c>
      <c r="B14" s="12" t="s">
        <v>29</v>
      </c>
      <c r="C14" s="12">
        <v>2</v>
      </c>
      <c r="D14" s="14">
        <v>235.2</v>
      </c>
      <c r="E14" s="15">
        <v>249.9</v>
      </c>
      <c r="F14" s="14">
        <v>264.60000000000002</v>
      </c>
      <c r="G14" s="4">
        <f t="shared" si="0"/>
        <v>235.2</v>
      </c>
      <c r="H14" s="5">
        <f t="shared" si="1"/>
        <v>249.9</v>
      </c>
      <c r="I14" s="5">
        <f t="shared" ref="I14:I17" si="3">STDEV(D14:F14)</f>
        <v>14.699999999999882</v>
      </c>
      <c r="J14" s="6">
        <f t="shared" ref="J14:J17" si="4">I14/H14*100</f>
        <v>5.882352941176423</v>
      </c>
      <c r="K14" s="7">
        <f t="shared" si="2"/>
        <v>470.4</v>
      </c>
    </row>
    <row r="15" spans="1:11" ht="36" customHeight="1" thickBot="1">
      <c r="A15" s="10" t="s">
        <v>30</v>
      </c>
      <c r="B15" s="12" t="s">
        <v>29</v>
      </c>
      <c r="C15" s="12">
        <v>2</v>
      </c>
      <c r="D15" s="14">
        <v>211.2</v>
      </c>
      <c r="E15" s="15">
        <v>224.4</v>
      </c>
      <c r="F15" s="14">
        <v>237.6</v>
      </c>
      <c r="G15" s="4">
        <f t="shared" si="0"/>
        <v>211.2</v>
      </c>
      <c r="H15" s="5">
        <f t="shared" si="1"/>
        <v>224.4</v>
      </c>
      <c r="I15" s="5">
        <f t="shared" si="3"/>
        <v>13.199999999999648</v>
      </c>
      <c r="J15" s="6">
        <f t="shared" si="4"/>
        <v>5.8823529411763138</v>
      </c>
      <c r="K15" s="7">
        <f t="shared" si="2"/>
        <v>422.4</v>
      </c>
    </row>
    <row r="16" spans="1:11" ht="36.75" customHeight="1" thickBot="1">
      <c r="A16" s="10" t="s">
        <v>31</v>
      </c>
      <c r="B16" s="12" t="s">
        <v>32</v>
      </c>
      <c r="C16" s="12">
        <v>20</v>
      </c>
      <c r="D16" s="14">
        <v>616</v>
      </c>
      <c r="E16" s="15">
        <v>638.4</v>
      </c>
      <c r="F16" s="14">
        <v>672</v>
      </c>
      <c r="G16" s="4">
        <f t="shared" si="0"/>
        <v>616</v>
      </c>
      <c r="H16" s="5">
        <f t="shared" si="1"/>
        <v>642.13</v>
      </c>
      <c r="I16" s="5">
        <f t="shared" si="3"/>
        <v>28.186048558342673</v>
      </c>
      <c r="J16" s="6">
        <f t="shared" si="4"/>
        <v>4.3894614109826158</v>
      </c>
      <c r="K16" s="7">
        <f>G16*C16</f>
        <v>12320</v>
      </c>
    </row>
    <row r="17" spans="1:11" ht="44.25" customHeight="1" thickBot="1">
      <c r="A17" s="10" t="s">
        <v>31</v>
      </c>
      <c r="B17" s="12" t="s">
        <v>33</v>
      </c>
      <c r="C17" s="12">
        <v>4000</v>
      </c>
      <c r="D17" s="14">
        <v>0.99</v>
      </c>
      <c r="E17" s="15">
        <v>1.34</v>
      </c>
      <c r="F17" s="14">
        <v>1.43</v>
      </c>
      <c r="G17" s="4">
        <f t="shared" si="0"/>
        <v>0.99</v>
      </c>
      <c r="H17" s="5">
        <f t="shared" si="1"/>
        <v>1.25</v>
      </c>
      <c r="I17" s="5">
        <f t="shared" si="3"/>
        <v>0.23245071162148292</v>
      </c>
      <c r="J17" s="6">
        <f t="shared" si="4"/>
        <v>18.596056929718635</v>
      </c>
      <c r="K17" s="7">
        <f t="shared" si="2"/>
        <v>3960</v>
      </c>
    </row>
    <row r="18" spans="1:11">
      <c r="D18" s="17"/>
      <c r="E18" s="17"/>
      <c r="F18" s="17"/>
    </row>
    <row r="19" spans="1:11">
      <c r="D19" s="17"/>
      <c r="E19" s="17"/>
      <c r="F19" s="17"/>
    </row>
    <row r="20" spans="1:11">
      <c r="D20" s="17"/>
      <c r="E20" s="17"/>
      <c r="F20" s="17"/>
    </row>
    <row r="21" spans="1:11" ht="18">
      <c r="A21" s="18" t="s">
        <v>21</v>
      </c>
      <c r="B21" s="19" t="s">
        <v>22</v>
      </c>
      <c r="C21" s="19"/>
      <c r="D21" s="19"/>
      <c r="E21" s="20" t="s">
        <v>16</v>
      </c>
      <c r="F21" s="20"/>
      <c r="G21" s="18"/>
    </row>
    <row r="22" spans="1:11">
      <c r="D22" s="17"/>
      <c r="E22" s="17"/>
      <c r="F22" s="17"/>
    </row>
    <row r="23" spans="1:11">
      <c r="D23" s="17"/>
      <c r="E23" s="17"/>
      <c r="F23" s="17"/>
    </row>
    <row r="24" spans="1:11">
      <c r="D24" s="17"/>
      <c r="E24" s="17"/>
      <c r="F24" s="17"/>
    </row>
    <row r="25" spans="1:11">
      <c r="D25" s="17"/>
      <c r="E25" s="17"/>
      <c r="F25" s="17"/>
    </row>
    <row r="26" spans="1:11">
      <c r="D26" s="17"/>
      <c r="E26" s="17"/>
      <c r="F26" s="17"/>
    </row>
  </sheetData>
  <mergeCells count="23">
    <mergeCell ref="A11:J11"/>
    <mergeCell ref="J9:J10"/>
    <mergeCell ref="A8:E8"/>
    <mergeCell ref="C9:C10"/>
    <mergeCell ref="A9:A10"/>
    <mergeCell ref="B9:B10"/>
    <mergeCell ref="H9:H10"/>
    <mergeCell ref="B21:D21"/>
    <mergeCell ref="E21:F21"/>
    <mergeCell ref="A7:K7"/>
    <mergeCell ref="A1:K1"/>
    <mergeCell ref="K9:K10"/>
    <mergeCell ref="I9:I10"/>
    <mergeCell ref="A3:C3"/>
    <mergeCell ref="D3:K3"/>
    <mergeCell ref="A4:C4"/>
    <mergeCell ref="D4:K4"/>
    <mergeCell ref="A5:C5"/>
    <mergeCell ref="D5:K5"/>
    <mergeCell ref="A6:C6"/>
    <mergeCell ref="D9:F9"/>
    <mergeCell ref="G9:G10"/>
    <mergeCell ref="D6:K6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ФГБУ РМНПЦ Росплазма ФМБА России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Казанцев Павел Валериевич</dc:creator>
  <cp:lastModifiedBy>user2</cp:lastModifiedBy>
  <cp:lastPrinted>2026-07-02T01:00:05Z</cp:lastPrinted>
  <dcterms:created xsi:type="dcterms:W3CDTF">2022-01-19T11:20:17Z</dcterms:created>
  <dcterms:modified xsi:type="dcterms:W3CDTF">2026-07-20T07:02:02Z</dcterms:modified>
</cp:coreProperties>
</file>