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нты\Грант 2026\ГТО\Публикация\"/>
    </mc:Choice>
  </mc:AlternateContent>
  <bookViews>
    <workbookView xWindow="0" yWindow="0" windowWidth="24000" windowHeight="9735"/>
  </bookViews>
  <sheets>
    <sheet name=" Обоснование" sheetId="6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6" l="1"/>
  <c r="J16" i="6"/>
  <c r="J17" i="6"/>
  <c r="J18" i="6"/>
  <c r="J19" i="6"/>
  <c r="J20" i="6"/>
  <c r="J21" i="6"/>
  <c r="J22" i="6"/>
  <c r="J23" i="6"/>
  <c r="J24" i="6"/>
  <c r="J25" i="6"/>
  <c r="J26" i="6"/>
  <c r="J14" i="6"/>
  <c r="J27" i="6"/>
  <c r="H23" i="6"/>
  <c r="I23" i="6" s="1"/>
  <c r="H26" i="6"/>
  <c r="I26" i="6" s="1"/>
  <c r="H25" i="6"/>
  <c r="I25" i="6" s="1"/>
  <c r="H24" i="6"/>
  <c r="I24" i="6" s="1"/>
  <c r="H22" i="6"/>
  <c r="I22" i="6" s="1"/>
  <c r="H21" i="6"/>
  <c r="I21" i="6" s="1"/>
  <c r="H20" i="6"/>
  <c r="I20" i="6" s="1"/>
  <c r="H19" i="6"/>
  <c r="I19" i="6" s="1"/>
  <c r="H18" i="6"/>
  <c r="I18" i="6" s="1"/>
  <c r="H17" i="6"/>
  <c r="I17" i="6" s="1"/>
  <c r="H16" i="6"/>
  <c r="I16" i="6" s="1"/>
  <c r="H15" i="6" l="1"/>
  <c r="I15" i="6" s="1"/>
  <c r="H14" i="6" l="1"/>
  <c r="I14" i="6" s="1"/>
</calcChain>
</file>

<file path=xl/sharedStrings.xml><?xml version="1.0" encoding="utf-8"?>
<sst xmlns="http://schemas.openxmlformats.org/spreadsheetml/2006/main" count="49" uniqueCount="39">
  <si>
    <t>Ед. изм.</t>
  </si>
  <si>
    <t>№ п/п</t>
  </si>
  <si>
    <t>Итого:</t>
  </si>
  <si>
    <t>Среднее арифметическое значение цены, руб.</t>
  </si>
  <si>
    <t>Коэффициент вариации, %</t>
  </si>
  <si>
    <t>НМЦК методом сопоставимых рыночных цен (анализа рынка) определяется по формуле:</t>
  </si>
  <si>
    <t>где:</t>
  </si>
  <si>
    <t>Начальная 
(максимальная) 
цена контракта, 
руб.</t>
  </si>
  <si>
    <t>НМЦК, определяемая методом сопоставимых рыночных цен (анализа рынка);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</si>
  <si>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</si>
  <si>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Кол-во (объем)</t>
  </si>
  <si>
    <t>Цена за единицу измерения (руб.)</t>
  </si>
  <si>
    <t>(подпись)</t>
  </si>
  <si>
    <t>Начальная (максимальная) цена контракта определена методом сопоставимых рыночных цен (анализ рынка).</t>
  </si>
  <si>
    <t>Наименование товара</t>
  </si>
  <si>
    <t>Штука</t>
  </si>
  <si>
    <t xml:space="preserve">Федеральное государственное бюджетное образовательное учреждение высшего образования «Великолукская государственная сельскохозяйственная академия» </t>
  </si>
  <si>
    <t>штука</t>
  </si>
  <si>
    <t>_______________Антонова Н.А.</t>
  </si>
  <si>
    <t>ОБОСНОВАНИЕ НАЧАЛЬНОЙ (МАКСИМАЛЬНОЙ) ЦЕНЫ КОНТРАКТА</t>
  </si>
  <si>
    <t>Предложение 1 КП № D0000004082 от 04.06.2026г Вход. № 2095 от 04.06.2026г</t>
  </si>
  <si>
    <t>Предложение 3 КП № 10471202 от 11.06.2026г Вход № 2165 от 11.06.2026г</t>
  </si>
  <si>
    <t>Предложение 2  КП№  136 от 11.06.2026 г Вход. № 2158 от 11.06.2026г</t>
  </si>
  <si>
    <t xml:space="preserve">Скамейка гимнастическая на металлических ножках </t>
  </si>
  <si>
    <t>Мат гимнастический  жесткий</t>
  </si>
  <si>
    <t>Колодки стартовые соревновательные</t>
  </si>
  <si>
    <t>Скамья для измерения гибкости с отрицательной шкалой</t>
  </si>
  <si>
    <t>Счетчик-станок с сигналом контроля отжиманий от пола</t>
  </si>
  <si>
    <t>Маркеры для разметки</t>
  </si>
  <si>
    <t>Низкая перекладина для подтягиваний при сдаче норм ГТО</t>
  </si>
  <si>
    <t xml:space="preserve"> Рулетка землемерная</t>
  </si>
  <si>
    <t>Свисток</t>
  </si>
  <si>
    <t>Доска для пресса для сдачи нормативов.</t>
  </si>
  <si>
    <t>Секундомер</t>
  </si>
  <si>
    <t xml:space="preserve">Дорожка для прыжков в длину с места </t>
  </si>
  <si>
    <t>комплект</t>
  </si>
  <si>
    <t xml:space="preserve">Флажки судейские легкоатлетические </t>
  </si>
  <si>
    <t>Дата подготовки обоснования НМЦК: 19.06.2026г.</t>
  </si>
  <si>
    <t xml:space="preserve"> Поставка спортивного инвентаря для реализации проекта «#ГТО_НАШ_ОРИЕНТИР»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</si>
</sst>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9"/>
      <color indexed="8"/>
      <name val="PT Astra Serif"/>
      <family val="1"/>
      <charset val="204"/>
    </font>
    <font>
      <b/>
      <i/>
      <sz val="12"/>
      <color rgb="FF0000FF"/>
      <name val="PT Astra Serif"/>
      <family val="1"/>
      <charset val="204"/>
    </font>
    <font>
      <sz val="12"/>
      <color indexed="8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9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9"/>
      <color indexed="8"/>
      <name val="Times New Roman"/>
      <family val="1"/>
      <charset val="204"/>
    </font>
    <font>
      <sz val="14"/>
      <color indexed="8"/>
      <name val="PT Astra Serif"/>
      <family val="1"/>
      <charset val="204"/>
    </font>
    <font>
      <sz val="14"/>
      <color rgb="FF000000"/>
      <name val="Times New Roman"/>
      <family val="1"/>
      <charset val="204"/>
    </font>
    <font>
      <b/>
      <sz val="12"/>
      <name val="PT Astra Serif"/>
      <family val="1"/>
      <charset val="204"/>
    </font>
    <font>
      <sz val="12"/>
      <name val="PT Astra Serif"/>
      <family val="1"/>
      <charset val="204"/>
    </font>
    <font>
      <u/>
      <sz val="12"/>
      <name val="PT Astra Serif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horizontal="left" vertical="center"/>
    </xf>
    <xf numFmtId="0" fontId="2" fillId="0" borderId="0">
      <alignment horizontal="center" vertical="center"/>
    </xf>
    <xf numFmtId="0" fontId="10" fillId="0" borderId="0"/>
  </cellStyleXfs>
  <cellXfs count="46">
    <xf numFmtId="0" fontId="0" fillId="0" borderId="0" xfId="0"/>
    <xf numFmtId="0" fontId="4" fillId="0" borderId="0" xfId="1" applyFont="1"/>
    <xf numFmtId="0" fontId="3" fillId="0" borderId="0" xfId="1" applyFont="1"/>
    <xf numFmtId="0" fontId="8" fillId="0" borderId="0" xfId="1" applyFont="1"/>
    <xf numFmtId="0" fontId="9" fillId="0" borderId="0" xfId="1" applyFont="1"/>
    <xf numFmtId="0" fontId="11" fillId="0" borderId="0" xfId="1" applyFont="1"/>
    <xf numFmtId="0" fontId="12" fillId="0" borderId="0" xfId="1" applyFont="1"/>
    <xf numFmtId="0" fontId="13" fillId="0" borderId="0" xfId="1" applyFont="1"/>
    <xf numFmtId="0" fontId="14" fillId="3" borderId="1" xfId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7" fillId="0" borderId="0" xfId="1" applyFont="1"/>
    <xf numFmtId="0" fontId="17" fillId="0" borderId="0" xfId="0" applyFont="1" applyAlignment="1">
      <alignment vertical="center" wrapText="1"/>
    </xf>
    <xf numFmtId="0" fontId="9" fillId="0" borderId="0" xfId="1" applyFont="1" applyAlignment="1">
      <alignment horizontal="center"/>
    </xf>
    <xf numFmtId="0" fontId="16" fillId="2" borderId="1" xfId="1" applyFont="1" applyFill="1" applyBorder="1" applyAlignment="1">
      <alignment horizontal="center" vertical="center" wrapText="1"/>
    </xf>
    <xf numFmtId="0" fontId="20" fillId="3" borderId="1" xfId="1" applyFont="1" applyFill="1" applyBorder="1" applyAlignment="1">
      <alignment horizontal="right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2" fontId="17" fillId="3" borderId="1" xfId="1" applyNumberFormat="1" applyFont="1" applyFill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/>
    </xf>
    <xf numFmtId="4" fontId="17" fillId="0" borderId="1" xfId="1" applyNumberFormat="1" applyFont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2" fontId="9" fillId="3" borderId="1" xfId="1" applyNumberFormat="1" applyFont="1" applyFill="1" applyBorder="1" applyAlignment="1">
      <alignment horizontal="center" vertical="center" wrapText="1"/>
    </xf>
    <xf numFmtId="4" fontId="9" fillId="0" borderId="0" xfId="1" applyNumberFormat="1" applyFont="1" applyAlignment="1">
      <alignment horizontal="center"/>
    </xf>
    <xf numFmtId="0" fontId="6" fillId="0" borderId="0" xfId="1" applyFont="1"/>
    <xf numFmtId="0" fontId="21" fillId="3" borderId="0" xfId="0" applyFont="1" applyFill="1"/>
    <xf numFmtId="0" fontId="6" fillId="3" borderId="0" xfId="1" applyFont="1" applyFill="1"/>
    <xf numFmtId="0" fontId="21" fillId="0" borderId="0" xfId="0" applyFont="1"/>
    <xf numFmtId="0" fontId="22" fillId="0" borderId="0" xfId="0" applyFont="1"/>
    <xf numFmtId="4" fontId="7" fillId="0" borderId="0" xfId="1" applyNumberFormat="1" applyFont="1" applyBorder="1" applyAlignment="1">
      <alignment horizontal="center"/>
    </xf>
    <xf numFmtId="0" fontId="20" fillId="0" borderId="5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0" fontId="9" fillId="0" borderId="2" xfId="1" applyFont="1" applyBorder="1" applyAlignment="1">
      <alignment horizontal="left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4" fontId="20" fillId="0" borderId="1" xfId="1" applyNumberFormat="1" applyFont="1" applyBorder="1" applyAlignment="1">
      <alignment horizontal="center"/>
    </xf>
    <xf numFmtId="0" fontId="6" fillId="0" borderId="0" xfId="1" applyFont="1" applyAlignment="1">
      <alignment horizontal="right"/>
    </xf>
    <xf numFmtId="0" fontId="20" fillId="2" borderId="1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1" applyFont="1" applyAlignment="1">
      <alignment horizontal="center"/>
    </xf>
    <xf numFmtId="0" fontId="19" fillId="0" borderId="0" xfId="0" applyFont="1" applyAlignment="1">
      <alignment horizontal="right" vertical="center" wrapText="1"/>
    </xf>
  </cellXfs>
  <cellStyles count="5">
    <cellStyle name="Excel Built-in Normal" xfId="1"/>
    <cellStyle name="S10" xfId="2"/>
    <cellStyle name="S9" xfId="3"/>
    <cellStyle name="Обычный" xfId="0" builtinId="0"/>
    <cellStyle name="Обычный 2" xfId="4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28575</xdr:rowOff>
    </xdr:from>
    <xdr:to>
      <xdr:col>4</xdr:col>
      <xdr:colOff>581025</xdr:colOff>
      <xdr:row>7</xdr:row>
      <xdr:rowOff>428625</xdr:rowOff>
    </xdr:to>
    <xdr:pic>
      <xdr:nvPicPr>
        <xdr:cNvPr id="1025" name="Рисунок 1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28925" y="2314575"/>
          <a:ext cx="14287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9</xdr:row>
      <xdr:rowOff>638175</xdr:rowOff>
    </xdr:from>
    <xdr:to>
      <xdr:col>1</xdr:col>
      <xdr:colOff>190500</xdr:colOff>
      <xdr:row>9</xdr:row>
      <xdr:rowOff>866775</xdr:rowOff>
    </xdr:to>
    <xdr:pic>
      <xdr:nvPicPr>
        <xdr:cNvPr id="1027" name="Рисунок 3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" y="3657600"/>
          <a:ext cx="1619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8</xdr:row>
      <xdr:rowOff>38100</xdr:rowOff>
    </xdr:from>
    <xdr:to>
      <xdr:col>1</xdr:col>
      <xdr:colOff>714375</xdr:colOff>
      <xdr:row>8</xdr:row>
      <xdr:rowOff>266700</xdr:rowOff>
    </xdr:to>
    <xdr:pic>
      <xdr:nvPicPr>
        <xdr:cNvPr id="4" name="Рисунок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71475" y="2486025"/>
          <a:ext cx="619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workbookViewId="0">
      <selection activeCell="A3" sqref="A3:J3"/>
    </sheetView>
  </sheetViews>
  <sheetFormatPr defaultColWidth="9.28515625" defaultRowHeight="12"/>
  <cols>
    <col min="1" max="1" width="4.5703125" style="1" customWidth="1"/>
    <col min="2" max="2" width="42.7109375" style="1" customWidth="1"/>
    <col min="3" max="3" width="8.5703125" style="1" customWidth="1"/>
    <col min="4" max="4" width="9.140625" style="1" customWidth="1"/>
    <col min="5" max="5" width="16.85546875" style="1" customWidth="1"/>
    <col min="6" max="6" width="16.28515625" style="1" customWidth="1"/>
    <col min="7" max="7" width="16" style="1" customWidth="1"/>
    <col min="8" max="8" width="14.5703125" style="1" customWidth="1"/>
    <col min="9" max="9" width="15" style="1" customWidth="1"/>
    <col min="10" max="10" width="14.5703125" style="1" customWidth="1"/>
    <col min="11" max="11" width="9.28515625" style="1"/>
    <col min="12" max="12" width="14.85546875" style="1" customWidth="1"/>
    <col min="13" max="13" width="15.5703125" style="1" customWidth="1"/>
    <col min="14" max="16384" width="9.28515625" style="1"/>
  </cols>
  <sheetData>
    <row r="1" spans="1:13" ht="15.75">
      <c r="G1" s="37"/>
      <c r="H1" s="37"/>
      <c r="I1" s="37"/>
      <c r="J1" s="37"/>
    </row>
    <row r="2" spans="1:13" ht="18" customHeight="1">
      <c r="A2" s="39" t="s">
        <v>19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</row>
    <row r="3" spans="1:13" ht="45.75" customHeight="1">
      <c r="A3" s="43" t="s">
        <v>38</v>
      </c>
      <c r="B3" s="43"/>
      <c r="C3" s="43"/>
      <c r="D3" s="43"/>
      <c r="E3" s="43"/>
      <c r="F3" s="43"/>
      <c r="G3" s="43"/>
      <c r="H3" s="43"/>
      <c r="I3" s="43"/>
      <c r="J3" s="43"/>
      <c r="K3" s="5"/>
      <c r="L3" s="5"/>
      <c r="M3" s="5"/>
    </row>
    <row r="4" spans="1:13" ht="35.25" customHeight="1">
      <c r="A4" s="40" t="s">
        <v>16</v>
      </c>
      <c r="B4" s="40"/>
      <c r="C4" s="40"/>
      <c r="D4" s="40"/>
      <c r="E4" s="40"/>
      <c r="F4" s="40"/>
      <c r="G4" s="40"/>
      <c r="H4" s="40"/>
      <c r="I4" s="40"/>
      <c r="J4" s="40"/>
      <c r="K4" s="5"/>
      <c r="L4" s="5"/>
      <c r="M4" s="5"/>
    </row>
    <row r="5" spans="1:13" ht="15.75">
      <c r="A5" s="11"/>
      <c r="B5" s="11"/>
      <c r="C5" s="11"/>
      <c r="D5" s="11"/>
      <c r="E5" s="11"/>
      <c r="F5" s="11"/>
      <c r="G5" s="11"/>
      <c r="H5" s="11"/>
      <c r="I5" s="11"/>
      <c r="J5" s="11"/>
      <c r="K5" s="5"/>
      <c r="L5" s="5"/>
      <c r="M5" s="5"/>
    </row>
    <row r="6" spans="1:13" s="7" customFormat="1" ht="21.75" customHeight="1">
      <c r="A6" s="42" t="s">
        <v>13</v>
      </c>
      <c r="B6" s="42"/>
      <c r="C6" s="42"/>
      <c r="D6" s="42"/>
      <c r="E6" s="42"/>
      <c r="F6" s="42"/>
      <c r="G6" s="42"/>
      <c r="H6" s="42"/>
      <c r="I6" s="42"/>
      <c r="J6" s="42"/>
      <c r="K6" s="6"/>
      <c r="L6" s="6"/>
      <c r="M6" s="6"/>
    </row>
    <row r="7" spans="1:13" ht="15.75">
      <c r="A7" s="41" t="s">
        <v>5</v>
      </c>
      <c r="B7" s="41"/>
      <c r="C7" s="41"/>
      <c r="D7" s="41"/>
      <c r="E7" s="41"/>
      <c r="F7" s="41"/>
      <c r="G7" s="41"/>
      <c r="H7" s="41"/>
      <c r="I7" s="41"/>
      <c r="J7" s="41"/>
      <c r="K7" s="5"/>
      <c r="L7" s="5"/>
      <c r="M7" s="5"/>
    </row>
    <row r="8" spans="1:13" ht="31.5" customHeight="1">
      <c r="A8" s="44"/>
      <c r="B8" s="44"/>
      <c r="C8" s="44"/>
      <c r="D8" s="44"/>
      <c r="E8" s="44"/>
      <c r="F8" s="44"/>
      <c r="G8" s="44"/>
      <c r="H8" s="44"/>
      <c r="I8" s="44"/>
      <c r="J8" s="44"/>
      <c r="K8" s="5"/>
      <c r="L8" s="5"/>
      <c r="M8" s="5"/>
    </row>
    <row r="9" spans="1:13" ht="16.5" customHeight="1">
      <c r="A9" s="12" t="s">
        <v>6</v>
      </c>
      <c r="B9" s="45" t="s">
        <v>8</v>
      </c>
      <c r="C9" s="45"/>
      <c r="D9" s="45"/>
      <c r="E9" s="45"/>
      <c r="F9" s="45"/>
      <c r="G9" s="12"/>
      <c r="H9" s="12"/>
      <c r="I9" s="12"/>
      <c r="J9" s="12"/>
    </row>
    <row r="10" spans="1:13" ht="102.75" customHeight="1">
      <c r="A10" s="13"/>
      <c r="B10" s="41" t="s">
        <v>9</v>
      </c>
      <c r="C10" s="41"/>
      <c r="D10" s="41"/>
      <c r="E10" s="41"/>
      <c r="F10" s="41"/>
      <c r="G10" s="41"/>
      <c r="H10" s="41"/>
      <c r="I10" s="41"/>
      <c r="J10" s="41"/>
    </row>
    <row r="11" spans="1:13" ht="15.75">
      <c r="A11" s="13"/>
      <c r="B11" s="13"/>
      <c r="C11" s="13"/>
      <c r="D11" s="13"/>
      <c r="E11" s="13"/>
      <c r="F11" s="13"/>
      <c r="G11" s="13"/>
      <c r="H11" s="13"/>
      <c r="I11" s="13"/>
      <c r="J11" s="13"/>
    </row>
    <row r="12" spans="1:13" ht="28.5" customHeight="1">
      <c r="A12" s="38" t="s">
        <v>1</v>
      </c>
      <c r="B12" s="38" t="s">
        <v>14</v>
      </c>
      <c r="C12" s="38" t="s">
        <v>0</v>
      </c>
      <c r="D12" s="38" t="s">
        <v>10</v>
      </c>
      <c r="E12" s="38" t="s">
        <v>11</v>
      </c>
      <c r="F12" s="38"/>
      <c r="G12" s="38"/>
      <c r="H12" s="38" t="s">
        <v>3</v>
      </c>
      <c r="I12" s="38" t="s">
        <v>4</v>
      </c>
      <c r="J12" s="38" t="s">
        <v>7</v>
      </c>
    </row>
    <row r="13" spans="1:13" s="2" customFormat="1" ht="119.25" customHeight="1">
      <c r="A13" s="38"/>
      <c r="B13" s="38"/>
      <c r="C13" s="38"/>
      <c r="D13" s="38"/>
      <c r="E13" s="14" t="s">
        <v>20</v>
      </c>
      <c r="F13" s="14" t="s">
        <v>22</v>
      </c>
      <c r="G13" s="14" t="s">
        <v>21</v>
      </c>
      <c r="H13" s="38"/>
      <c r="I13" s="38"/>
      <c r="J13" s="38"/>
    </row>
    <row r="14" spans="1:13" s="2" customFormat="1" ht="50.25" customHeight="1">
      <c r="A14" s="15">
        <v>1</v>
      </c>
      <c r="B14" s="8" t="s">
        <v>23</v>
      </c>
      <c r="C14" s="16" t="s">
        <v>15</v>
      </c>
      <c r="D14" s="17">
        <v>8</v>
      </c>
      <c r="E14" s="16">
        <v>15183.75</v>
      </c>
      <c r="F14" s="18">
        <v>12096</v>
      </c>
      <c r="G14" s="18">
        <v>13650</v>
      </c>
      <c r="H14" s="19">
        <f t="shared" ref="H14:H26" si="0">ROUND(SUM(E14,F14,G14)/3,2)</f>
        <v>13643.25</v>
      </c>
      <c r="I14" s="19">
        <f t="shared" ref="I14:I26" si="1">SQRT(VARA(E14,F14,G14))/H14*100</f>
        <v>11.316116518263563</v>
      </c>
      <c r="J14" s="20">
        <f>D14*F14</f>
        <v>96768</v>
      </c>
    </row>
    <row r="15" spans="1:13" s="2" customFormat="1" ht="50.25" customHeight="1">
      <c r="A15" s="15">
        <v>2</v>
      </c>
      <c r="B15" s="9" t="s">
        <v>24</v>
      </c>
      <c r="C15" s="21" t="s">
        <v>17</v>
      </c>
      <c r="D15" s="17">
        <v>2</v>
      </c>
      <c r="E15" s="21">
        <v>7237.85</v>
      </c>
      <c r="F15" s="22">
        <v>8175</v>
      </c>
      <c r="G15" s="22">
        <v>12075</v>
      </c>
      <c r="H15" s="19">
        <f t="shared" si="0"/>
        <v>9162.6200000000008</v>
      </c>
      <c r="I15" s="19">
        <f t="shared" si="1"/>
        <v>27.998048148403036</v>
      </c>
      <c r="J15" s="20">
        <f t="shared" ref="J15:J26" si="2">D15*F15</f>
        <v>16350</v>
      </c>
    </row>
    <row r="16" spans="1:13" s="2" customFormat="1" ht="50.25" customHeight="1">
      <c r="A16" s="15">
        <v>3</v>
      </c>
      <c r="B16" s="9" t="s">
        <v>25</v>
      </c>
      <c r="C16" s="21" t="s">
        <v>17</v>
      </c>
      <c r="D16" s="17">
        <v>2</v>
      </c>
      <c r="E16" s="21">
        <v>21703.06</v>
      </c>
      <c r="F16" s="22">
        <v>12450</v>
      </c>
      <c r="G16" s="22">
        <v>10203</v>
      </c>
      <c r="H16" s="19">
        <f t="shared" si="0"/>
        <v>14785.35</v>
      </c>
      <c r="I16" s="19">
        <f t="shared" si="1"/>
        <v>41.225582756642893</v>
      </c>
      <c r="J16" s="20">
        <f t="shared" si="2"/>
        <v>24900</v>
      </c>
    </row>
    <row r="17" spans="1:13" s="2" customFormat="1" ht="50.25" customHeight="1">
      <c r="A17" s="15">
        <v>4</v>
      </c>
      <c r="B17" s="10" t="s">
        <v>26</v>
      </c>
      <c r="C17" s="21" t="s">
        <v>17</v>
      </c>
      <c r="D17" s="17">
        <v>2</v>
      </c>
      <c r="E17" s="21">
        <v>6887.5</v>
      </c>
      <c r="F17" s="22">
        <v>11265</v>
      </c>
      <c r="G17" s="22">
        <v>8225</v>
      </c>
      <c r="H17" s="19">
        <f t="shared" si="0"/>
        <v>8792.5</v>
      </c>
      <c r="I17" s="19">
        <f t="shared" si="1"/>
        <v>25.513216900883894</v>
      </c>
      <c r="J17" s="20">
        <f t="shared" si="2"/>
        <v>22530</v>
      </c>
    </row>
    <row r="18" spans="1:13" s="2" customFormat="1" ht="50.25" customHeight="1">
      <c r="A18" s="15">
        <v>5</v>
      </c>
      <c r="B18" s="10" t="s">
        <v>27</v>
      </c>
      <c r="C18" s="21" t="s">
        <v>17</v>
      </c>
      <c r="D18" s="17">
        <v>4</v>
      </c>
      <c r="E18" s="21">
        <v>8661.2900000000009</v>
      </c>
      <c r="F18" s="22">
        <v>6188</v>
      </c>
      <c r="G18" s="22">
        <v>6983</v>
      </c>
      <c r="H18" s="19">
        <f t="shared" si="0"/>
        <v>7277.43</v>
      </c>
      <c r="I18" s="19">
        <f t="shared" si="1"/>
        <v>17.350341401720254</v>
      </c>
      <c r="J18" s="20">
        <f t="shared" si="2"/>
        <v>24752</v>
      </c>
    </row>
    <row r="19" spans="1:13" s="2" customFormat="1" ht="50.25" customHeight="1">
      <c r="A19" s="15">
        <v>6</v>
      </c>
      <c r="B19" s="10" t="s">
        <v>28</v>
      </c>
      <c r="C19" s="21" t="s">
        <v>35</v>
      </c>
      <c r="D19" s="17">
        <v>1</v>
      </c>
      <c r="E19" s="21">
        <v>17703.36</v>
      </c>
      <c r="F19" s="22">
        <v>19755</v>
      </c>
      <c r="G19" s="22">
        <v>12775</v>
      </c>
      <c r="H19" s="19">
        <f t="shared" si="0"/>
        <v>16744.45</v>
      </c>
      <c r="I19" s="19">
        <f t="shared" si="1"/>
        <v>21.424651771461214</v>
      </c>
      <c r="J19" s="20">
        <f t="shared" si="2"/>
        <v>19755</v>
      </c>
    </row>
    <row r="20" spans="1:13" s="2" customFormat="1" ht="50.25" customHeight="1">
      <c r="A20" s="15">
        <v>7</v>
      </c>
      <c r="B20" s="10" t="s">
        <v>29</v>
      </c>
      <c r="C20" s="21" t="s">
        <v>17</v>
      </c>
      <c r="D20" s="17">
        <v>1</v>
      </c>
      <c r="E20" s="21">
        <v>10706.74</v>
      </c>
      <c r="F20" s="22">
        <v>12075</v>
      </c>
      <c r="G20" s="22">
        <v>15680</v>
      </c>
      <c r="H20" s="19">
        <f t="shared" si="0"/>
        <v>12820.58</v>
      </c>
      <c r="I20" s="19">
        <f t="shared" si="1"/>
        <v>20.038831123867865</v>
      </c>
      <c r="J20" s="20">
        <f t="shared" si="2"/>
        <v>12075</v>
      </c>
    </row>
    <row r="21" spans="1:13" s="2" customFormat="1" ht="50.25" customHeight="1">
      <c r="A21" s="15">
        <v>8</v>
      </c>
      <c r="B21" s="10" t="s">
        <v>30</v>
      </c>
      <c r="C21" s="21" t="s">
        <v>17</v>
      </c>
      <c r="D21" s="17">
        <v>2</v>
      </c>
      <c r="E21" s="21">
        <v>2255.27</v>
      </c>
      <c r="F21" s="22">
        <v>1125</v>
      </c>
      <c r="G21" s="22">
        <v>1846</v>
      </c>
      <c r="H21" s="19">
        <f t="shared" si="0"/>
        <v>1742.09</v>
      </c>
      <c r="I21" s="19">
        <f t="shared" si="1"/>
        <v>32.848749544076888</v>
      </c>
      <c r="J21" s="20">
        <f t="shared" si="2"/>
        <v>2250</v>
      </c>
    </row>
    <row r="22" spans="1:13" s="2" customFormat="1" ht="50.25" customHeight="1">
      <c r="A22" s="15">
        <v>9</v>
      </c>
      <c r="B22" s="10" t="s">
        <v>31</v>
      </c>
      <c r="C22" s="21" t="s">
        <v>17</v>
      </c>
      <c r="D22" s="17">
        <v>4</v>
      </c>
      <c r="E22" s="21">
        <v>261.19</v>
      </c>
      <c r="F22" s="22">
        <v>450</v>
      </c>
      <c r="G22" s="22">
        <v>462</v>
      </c>
      <c r="H22" s="19">
        <f t="shared" si="0"/>
        <v>391.06</v>
      </c>
      <c r="I22" s="19">
        <f t="shared" si="1"/>
        <v>28.802109597422454</v>
      </c>
      <c r="J22" s="20">
        <f t="shared" si="2"/>
        <v>1800</v>
      </c>
    </row>
    <row r="23" spans="1:13" s="2" customFormat="1" ht="50.25" customHeight="1">
      <c r="A23" s="15">
        <v>10</v>
      </c>
      <c r="B23" s="10" t="s">
        <v>36</v>
      </c>
      <c r="C23" s="21" t="s">
        <v>17</v>
      </c>
      <c r="D23" s="17">
        <v>2</v>
      </c>
      <c r="E23" s="21">
        <v>1115.05</v>
      </c>
      <c r="F23" s="22">
        <v>1890</v>
      </c>
      <c r="G23" s="22">
        <v>1860</v>
      </c>
      <c r="H23" s="19">
        <f t="shared" si="0"/>
        <v>1621.68</v>
      </c>
      <c r="I23" s="19">
        <f t="shared" si="1"/>
        <v>27.071534961417605</v>
      </c>
      <c r="J23" s="20">
        <f t="shared" si="2"/>
        <v>3780</v>
      </c>
    </row>
    <row r="24" spans="1:13" s="2" customFormat="1" ht="50.25" customHeight="1">
      <c r="A24" s="15">
        <v>11</v>
      </c>
      <c r="B24" s="10" t="s">
        <v>32</v>
      </c>
      <c r="C24" s="21" t="s">
        <v>17</v>
      </c>
      <c r="D24" s="17">
        <v>4</v>
      </c>
      <c r="E24" s="21">
        <v>8281.57</v>
      </c>
      <c r="F24" s="22">
        <v>13920</v>
      </c>
      <c r="G24" s="22">
        <v>13816</v>
      </c>
      <c r="H24" s="19">
        <f t="shared" si="0"/>
        <v>12005.86</v>
      </c>
      <c r="I24" s="19">
        <f t="shared" si="1"/>
        <v>26.868096241281769</v>
      </c>
      <c r="J24" s="20">
        <f t="shared" si="2"/>
        <v>55680</v>
      </c>
    </row>
    <row r="25" spans="1:13" s="2" customFormat="1" ht="50.25" customHeight="1">
      <c r="A25" s="15">
        <v>12</v>
      </c>
      <c r="B25" s="10" t="s">
        <v>33</v>
      </c>
      <c r="C25" s="21" t="s">
        <v>17</v>
      </c>
      <c r="D25" s="17">
        <v>4</v>
      </c>
      <c r="E25" s="21">
        <v>9266.5499999999993</v>
      </c>
      <c r="F25" s="22">
        <v>12285</v>
      </c>
      <c r="G25" s="22">
        <v>15461</v>
      </c>
      <c r="H25" s="19">
        <f t="shared" si="0"/>
        <v>12337.52</v>
      </c>
      <c r="I25" s="19">
        <f t="shared" si="1"/>
        <v>25.106819765932993</v>
      </c>
      <c r="J25" s="20">
        <f t="shared" si="2"/>
        <v>49140</v>
      </c>
    </row>
    <row r="26" spans="1:13" s="2" customFormat="1" ht="50.25" customHeight="1">
      <c r="A26" s="15">
        <v>13</v>
      </c>
      <c r="B26" s="10" t="s">
        <v>34</v>
      </c>
      <c r="C26" s="21" t="s">
        <v>17</v>
      </c>
      <c r="D26" s="17">
        <v>2</v>
      </c>
      <c r="E26" s="21">
        <v>36420.019999999997</v>
      </c>
      <c r="F26" s="22">
        <v>22500</v>
      </c>
      <c r="G26" s="22">
        <v>28411</v>
      </c>
      <c r="H26" s="19">
        <f t="shared" si="0"/>
        <v>29110.34</v>
      </c>
      <c r="I26" s="19">
        <f t="shared" si="1"/>
        <v>23.999415217152244</v>
      </c>
      <c r="J26" s="20">
        <f t="shared" si="2"/>
        <v>45000</v>
      </c>
    </row>
    <row r="27" spans="1:13" ht="12.75" customHeight="1">
      <c r="A27" s="30" t="s">
        <v>2</v>
      </c>
      <c r="B27" s="31"/>
      <c r="C27" s="31"/>
      <c r="D27" s="31"/>
      <c r="E27" s="31"/>
      <c r="F27" s="31"/>
      <c r="G27" s="31"/>
      <c r="H27" s="31"/>
      <c r="I27" s="34"/>
      <c r="J27" s="36">
        <f>SUM(J14:J26)</f>
        <v>374780</v>
      </c>
      <c r="K27" s="29"/>
      <c r="L27" s="29"/>
      <c r="M27" s="29"/>
    </row>
    <row r="28" spans="1:13">
      <c r="A28" s="32"/>
      <c r="B28" s="33"/>
      <c r="C28" s="33"/>
      <c r="D28" s="33"/>
      <c r="E28" s="33"/>
      <c r="F28" s="33"/>
      <c r="G28" s="33"/>
      <c r="H28" s="33"/>
      <c r="I28" s="35"/>
      <c r="J28" s="36"/>
      <c r="K28" s="29"/>
      <c r="L28" s="29"/>
      <c r="M28" s="29"/>
    </row>
    <row r="29" spans="1:13" ht="15.75">
      <c r="A29" s="4"/>
      <c r="B29" s="4"/>
      <c r="C29" s="4"/>
      <c r="D29" s="4"/>
      <c r="E29" s="4"/>
      <c r="F29" s="4"/>
      <c r="G29" s="4"/>
      <c r="H29" s="4"/>
      <c r="I29" s="4"/>
      <c r="J29" s="23"/>
    </row>
    <row r="30" spans="1:13" ht="15.75">
      <c r="A30" s="3"/>
      <c r="B30" s="4"/>
      <c r="C30" s="4"/>
      <c r="D30" s="4"/>
      <c r="E30" s="4"/>
      <c r="F30" s="4"/>
      <c r="G30" s="4"/>
      <c r="H30" s="4"/>
      <c r="I30" s="4"/>
      <c r="J30" s="4"/>
    </row>
    <row r="31" spans="1:13" ht="15.75">
      <c r="A31" s="4"/>
      <c r="B31" s="4"/>
      <c r="C31" s="4"/>
      <c r="D31" s="4"/>
      <c r="E31" s="4"/>
      <c r="F31" s="4"/>
      <c r="G31" s="4"/>
      <c r="H31" s="4"/>
      <c r="I31" s="4"/>
      <c r="J31" s="23"/>
    </row>
    <row r="32" spans="1:13" ht="15.75">
      <c r="A32" s="24"/>
      <c r="B32" s="25" t="s">
        <v>37</v>
      </c>
      <c r="C32" s="26"/>
      <c r="D32" s="24"/>
      <c r="E32" s="24"/>
      <c r="F32" s="24"/>
      <c r="G32" s="24"/>
      <c r="H32" s="24"/>
      <c r="I32" s="24"/>
      <c r="J32" s="24"/>
    </row>
    <row r="33" spans="1:10" ht="15.75">
      <c r="A33" s="24"/>
      <c r="B33" s="27"/>
      <c r="C33" s="24"/>
      <c r="D33" s="24"/>
      <c r="E33" s="24"/>
      <c r="F33" s="24"/>
      <c r="G33" s="24"/>
      <c r="H33" s="24"/>
      <c r="I33" s="24"/>
      <c r="J33" s="24"/>
    </row>
    <row r="34" spans="1:10" ht="15.75">
      <c r="A34" s="24"/>
      <c r="B34" s="27"/>
      <c r="C34" s="24"/>
      <c r="D34" s="24"/>
      <c r="E34" s="24"/>
      <c r="F34" s="24"/>
      <c r="G34" s="24"/>
      <c r="H34" s="24"/>
      <c r="I34" s="24"/>
      <c r="J34" s="24"/>
    </row>
    <row r="35" spans="1:10" ht="15.75">
      <c r="A35" s="24"/>
      <c r="B35" s="28"/>
      <c r="C35" s="24"/>
      <c r="D35" s="24"/>
      <c r="E35" s="24"/>
      <c r="F35" s="24"/>
      <c r="G35" s="24"/>
      <c r="H35" s="24"/>
      <c r="I35" s="24"/>
      <c r="J35" s="24"/>
    </row>
    <row r="36" spans="1:10" ht="15.75">
      <c r="A36" s="24"/>
      <c r="B36" s="27" t="s">
        <v>18</v>
      </c>
      <c r="C36" s="24"/>
      <c r="D36" s="24"/>
      <c r="E36" s="24"/>
      <c r="F36" s="24"/>
      <c r="G36" s="24"/>
      <c r="H36" s="24"/>
      <c r="I36" s="24"/>
      <c r="J36" s="24"/>
    </row>
    <row r="37" spans="1:10" ht="15.75">
      <c r="A37" s="24"/>
      <c r="B37" s="27" t="s">
        <v>12</v>
      </c>
      <c r="C37" s="24"/>
      <c r="D37" s="24"/>
      <c r="E37" s="24"/>
      <c r="F37" s="24"/>
      <c r="G37" s="24"/>
      <c r="H37" s="24"/>
      <c r="I37" s="24"/>
      <c r="J37" s="24"/>
    </row>
    <row r="38" spans="1:10" ht="15.75">
      <c r="A38" s="24"/>
      <c r="B38" s="24"/>
      <c r="C38" s="24"/>
      <c r="D38" s="24"/>
      <c r="E38" s="24"/>
      <c r="F38" s="24"/>
      <c r="G38" s="24"/>
      <c r="H38" s="24"/>
      <c r="I38" s="24"/>
      <c r="J38" s="24"/>
    </row>
  </sheetData>
  <sheetProtection selectLockedCells="1" selectUnlockedCells="1"/>
  <mergeCells count="23">
    <mergeCell ref="B9:F9"/>
    <mergeCell ref="G1:J1"/>
    <mergeCell ref="C12:C13"/>
    <mergeCell ref="D12:D13"/>
    <mergeCell ref="E12:G12"/>
    <mergeCell ref="A2:J2"/>
    <mergeCell ref="A4:J4"/>
    <mergeCell ref="I12:I13"/>
    <mergeCell ref="B12:B13"/>
    <mergeCell ref="H12:H13"/>
    <mergeCell ref="J12:J13"/>
    <mergeCell ref="B10:J10"/>
    <mergeCell ref="A6:J6"/>
    <mergeCell ref="A3:J3"/>
    <mergeCell ref="A12:A13"/>
    <mergeCell ref="A7:J7"/>
    <mergeCell ref="A8:J8"/>
    <mergeCell ref="K27:K28"/>
    <mergeCell ref="L27:L28"/>
    <mergeCell ref="M27:M28"/>
    <mergeCell ref="A27:H28"/>
    <mergeCell ref="I27:I28"/>
    <mergeCell ref="J27:J2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5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Обоснование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А. Кононова</dc:creator>
  <cp:lastModifiedBy>User</cp:lastModifiedBy>
  <cp:lastPrinted>2026-06-22T09:35:42Z</cp:lastPrinted>
  <dcterms:created xsi:type="dcterms:W3CDTF">2013-01-30T02:33:10Z</dcterms:created>
  <dcterms:modified xsi:type="dcterms:W3CDTF">2026-06-24T11:20:34Z</dcterms:modified>
</cp:coreProperties>
</file>