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1" l="1"/>
  <c r="O15" i="1"/>
  <c r="O16" i="1"/>
  <c r="O17" i="1"/>
  <c r="N14" i="1"/>
  <c r="N15" i="1"/>
  <c r="N16" i="1"/>
  <c r="N17" i="1"/>
  <c r="M14" i="1"/>
  <c r="M15" i="1"/>
  <c r="M17" i="1"/>
  <c r="L14" i="1"/>
  <c r="L15" i="1"/>
  <c r="L16" i="1"/>
  <c r="L17" i="1"/>
  <c r="I14" i="1"/>
  <c r="I15" i="1"/>
  <c r="I16" i="1"/>
  <c r="I17" i="1"/>
  <c r="G14" i="1"/>
  <c r="G15" i="1"/>
  <c r="G16" i="1"/>
  <c r="G17" i="1"/>
  <c r="E14" i="1"/>
  <c r="E15" i="1"/>
  <c r="E16" i="1"/>
  <c r="E17" i="1"/>
  <c r="I12" i="1" l="1"/>
  <c r="I13" i="1"/>
  <c r="E13" i="1"/>
  <c r="E12" i="1"/>
  <c r="E11" i="1"/>
  <c r="L12" i="1" l="1"/>
  <c r="L13" i="1"/>
  <c r="N13" i="1" s="1"/>
  <c r="O13" i="1" s="1"/>
  <c r="G12" i="1"/>
  <c r="G13" i="1"/>
  <c r="M12" i="1"/>
  <c r="L11" i="1"/>
  <c r="M11" i="1"/>
  <c r="K12" i="1"/>
  <c r="K13" i="1"/>
  <c r="K11" i="1"/>
  <c r="I11" i="1"/>
  <c r="G11" i="1"/>
  <c r="I18" i="1" l="1"/>
  <c r="N12" i="1"/>
  <c r="O12" i="1" s="1"/>
  <c r="N11" i="1"/>
  <c r="O11" i="1" s="1"/>
  <c r="E18" i="1"/>
  <c r="H19" i="1" s="1"/>
  <c r="K18" i="1"/>
  <c r="G18" i="1"/>
</calcChain>
</file>

<file path=xl/sharedStrings.xml><?xml version="1.0" encoding="utf-8"?>
<sst xmlns="http://schemas.openxmlformats.org/spreadsheetml/2006/main" count="50" uniqueCount="37">
  <si>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</si>
  <si>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</si>
  <si>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</si>
  <si>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</si>
  <si>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</si>
  <si>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</si>
  <si>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</si>
  <si>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</si>
  <si>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</si>
  <si>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</si>
  <si>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</si>
  <si>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</si>
  <si>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</si>
  <si>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</si>
  <si>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</si>
  <si>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</si>
  <si>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</si>
  <si>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</si>
  <si>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Дата</t>
  </si>
  <si>
    <t xml:space="preserve">Объем </t>
  </si>
  <si>
    <t xml:space="preserve">В целях получения ценовой информации в отношении товара для определения начальной (максимальной) цены контракта заказчиком:        </t>
  </si>
  <si>
    <t>Осуществлен поиск ценовой информации в реестре  заключенных заказчиками, размещенном на официальном сайте единой информационной системы в сфере закупок (далее - реестр контрактов, ЕИС), информации об исполненных контрактах на поставку товара с условиями, схожими с потребностями заказчика.</t>
  </si>
  <si>
    <t>Произведен анализ общедоступной ценовой информации (реклама, каталоги, описания услуг и другие предложения, обращенные к неопределенному кругу лиц, сведения о заключенных контрактах на поставку товара с условиями, схожими с потребностями заказчика).</t>
  </si>
  <si>
    <t>Направлены запросы о предоставлении ценовой информации поставщикам, обладающим опытом поставок соответствующего товара, информация о которых имеется в свободном доступе.</t>
  </si>
  <si>
    <t>Направлены запросы о предоставлении ценовой информации поставщикам, информация о которых содержится в ГИСП.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</si>
  <si>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</si>
  <si>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 xml:space="preserve">I. ОБОСНОВАНИЕ НАЧАЛЬНОЙ (МАКСИМАЛЬНОЙ) ЦЕНЫ КОНТРАКТА
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</si>
  <si>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штука</t>
  </si>
  <si>
    <r>
      <t xml:space="preserve">Широкоформатная печать на пластиковой основе </t>
    </r>
    <r>
      <rPr>
        <sz val="8"/>
        <color theme="1"/>
        <rFont val="TimesNewRomanPSMT"/>
      </rPr>
      <t xml:space="preserve">таблички 150 х 80 см </t>
    </r>
  </si>
  <si>
    <r>
      <t xml:space="preserve">Широкоформатная печать на пластиковой основе </t>
    </r>
    <r>
      <rPr>
        <sz val="8"/>
        <color theme="1"/>
        <rFont val="TimesNewRomanPSMT"/>
      </rPr>
      <t>таблички 60 х 105 см</t>
    </r>
  </si>
  <si>
    <r>
      <t xml:space="preserve">Широкоформатная печать на пластиковой основе </t>
    </r>
    <r>
      <rPr>
        <sz val="8"/>
        <color theme="1"/>
        <rFont val="TimesNewRomanPSMT"/>
      </rPr>
      <t>таблички 38 х 50 см</t>
    </r>
  </si>
  <si>
    <r>
      <t xml:space="preserve">Широкоформатная печать на пластиковой основе </t>
    </r>
    <r>
      <rPr>
        <sz val="8"/>
        <color theme="1"/>
        <rFont val="TimesNewRomanPSMT"/>
      </rPr>
      <t>таблички 27 х 35 см</t>
    </r>
  </si>
  <si>
    <r>
      <t xml:space="preserve">Широкоформатная печать на пластиковой основе </t>
    </r>
    <r>
      <rPr>
        <sz val="8"/>
        <color theme="1"/>
        <rFont val="TimesNewRomanPSMT"/>
      </rPr>
      <t>таблички 67 х 50 см</t>
    </r>
  </si>
  <si>
    <r>
      <t xml:space="preserve">Широкоформатная печать на пластиковой основе </t>
    </r>
    <r>
      <rPr>
        <sz val="8"/>
        <color theme="1"/>
        <rFont val="TimesNewRomanPSMT"/>
      </rPr>
      <t>таблички 70 х 52 см</t>
    </r>
  </si>
  <si>
    <t>КП от 24.08.2026  вх. № 4623-с;</t>
  </si>
  <si>
    <t>КП от 24.08.2026  вх. № 4624-с;</t>
  </si>
  <si>
    <t>КП от 24.08.2026  вх. № 4625-с.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</si>
</sst>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NewRomanPSMT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 wrapText="1"/>
    </xf>
    <xf numFmtId="2" fontId="4" fillId="0" borderId="4" xfId="0" applyNumberFormat="1" applyFont="1" applyBorder="1" applyAlignment="1">
      <alignment horizontal="center" vertical="center" wrapText="1"/>
    </xf>
    <xf numFmtId="2" fontId="5" fillId="0" borderId="0" xfId="0" applyNumberFormat="1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 applyProtection="1">
      <alignment horizontal="center" vertical="center" wrapText="1" shrinkToFit="1"/>
      <protection hidden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 shrinkToFit="1"/>
      <protection hidden="1"/>
    </xf>
    <xf numFmtId="2" fontId="1" fillId="2" borderId="1" xfId="0" applyNumberFormat="1" applyFont="1" applyFill="1" applyBorder="1" applyAlignment="1">
      <alignment horizontal="center" vertical="center" wrapText="1" shrinkToFit="1"/>
    </xf>
    <xf numFmtId="2" fontId="1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2" fontId="1" fillId="0" borderId="1" xfId="0" applyNumberFormat="1" applyFont="1" applyBorder="1" applyAlignment="1">
      <alignment horizontal="center" vertical="top" wrapText="1" shrinkToFi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Fill="1" applyAlignment="1">
      <alignment horizontal="left"/>
    </xf>
    <xf numFmtId="4" fontId="2" fillId="0" borderId="2" xfId="0" applyNumberFormat="1" applyFont="1" applyBorder="1" applyAlignment="1">
      <alignment horizontal="left"/>
    </xf>
    <xf numFmtId="4" fontId="2" fillId="0" borderId="3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Normal="100" workbookViewId="0">
      <selection activeCell="E11" sqref="E11"/>
    </sheetView>
  </sheetViews>
  <sheetFormatPr defaultRowHeight="15.75"/>
  <cols>
    <col min="1" max="1" width="22.5703125" customWidth="1"/>
    <col min="2" max="2" width="5.7109375" customWidth="1"/>
    <col min="3" max="3" width="4.85546875" customWidth="1"/>
    <col min="4" max="4" width="10.85546875" style="7" customWidth="1"/>
    <col min="5" max="5" width="10.140625" customWidth="1"/>
    <col min="6" max="6" width="9.5703125" style="8" customWidth="1"/>
    <col min="7" max="7" width="10.42578125" customWidth="1"/>
    <col min="8" max="8" width="11.28515625" customWidth="1"/>
    <col min="9" max="9" width="10.140625" customWidth="1"/>
    <col min="10" max="10" width="0" hidden="1" customWidth="1"/>
    <col min="11" max="11" width="10" hidden="1" customWidth="1"/>
    <col min="12" max="12" width="10.5703125" customWidth="1"/>
    <col min="13" max="13" width="7.7109375" customWidth="1"/>
    <col min="14" max="14" width="9.7109375" customWidth="1"/>
    <col min="15" max="15" width="6.7109375" customWidth="1"/>
  </cols>
  <sheetData>
    <row r="1" spans="1:16" ht="22.5" customHeight="1">
      <c r="A1" s="27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6" ht="52.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6" ht="15">
      <c r="A3" s="31" t="s">
        <v>20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6" ht="17.25" customHeight="1">
      <c r="A4" s="20" t="s">
        <v>24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6" ht="26.25" customHeight="1">
      <c r="A5" s="20" t="s">
        <v>21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6" ht="25.5" customHeight="1">
      <c r="A6" s="20" t="s">
        <v>22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6" ht="18" customHeight="1">
      <c r="A7" s="20" t="s">
        <v>23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6" ht="21" customHeight="1">
      <c r="A8" s="3"/>
      <c r="B8" s="3"/>
      <c r="C8" s="3"/>
      <c r="D8" s="6"/>
      <c r="E8" s="3"/>
      <c r="F8" s="3"/>
      <c r="G8" s="3"/>
      <c r="H8" s="3"/>
      <c r="I8" s="4"/>
      <c r="J8" s="3"/>
      <c r="K8" s="3"/>
      <c r="L8" s="3"/>
      <c r="M8" s="3"/>
      <c r="N8" s="3"/>
      <c r="O8" s="3"/>
    </row>
    <row r="9" spans="1:16" ht="15" customHeight="1">
      <c r="A9" s="30" t="s">
        <v>0</v>
      </c>
      <c r="B9" s="30" t="s">
        <v>19</v>
      </c>
      <c r="C9" s="30"/>
      <c r="D9" s="5" t="s">
        <v>3</v>
      </c>
      <c r="E9" s="30" t="s">
        <v>5</v>
      </c>
      <c r="F9" s="15" t="s">
        <v>6</v>
      </c>
      <c r="G9" s="30" t="s">
        <v>5</v>
      </c>
      <c r="H9" s="15" t="s">
        <v>7</v>
      </c>
      <c r="I9" s="30" t="s">
        <v>5</v>
      </c>
      <c r="J9" s="15" t="s">
        <v>17</v>
      </c>
      <c r="K9" s="30" t="s">
        <v>5</v>
      </c>
      <c r="L9" s="29" t="s">
        <v>13</v>
      </c>
      <c r="M9" s="30" t="s">
        <v>14</v>
      </c>
      <c r="N9" s="30" t="s">
        <v>15</v>
      </c>
      <c r="O9" s="30" t="s">
        <v>16</v>
      </c>
      <c r="P9" s="26"/>
    </row>
    <row r="10" spans="1:16" ht="27" customHeight="1">
      <c r="A10" s="32"/>
      <c r="B10" s="15" t="s">
        <v>1</v>
      </c>
      <c r="C10" s="37" t="s">
        <v>2</v>
      </c>
      <c r="D10" s="5" t="s">
        <v>4</v>
      </c>
      <c r="E10" s="30"/>
      <c r="F10" s="15" t="s">
        <v>4</v>
      </c>
      <c r="G10" s="30"/>
      <c r="H10" s="15" t="s">
        <v>4</v>
      </c>
      <c r="I10" s="30"/>
      <c r="J10" s="15" t="s">
        <v>4</v>
      </c>
      <c r="K10" s="30"/>
      <c r="L10" s="29"/>
      <c r="M10" s="30"/>
      <c r="N10" s="30"/>
      <c r="O10" s="30"/>
      <c r="P10" s="26"/>
    </row>
    <row r="11" spans="1:16" ht="41.25" customHeight="1">
      <c r="A11" s="17" t="s">
        <v>28</v>
      </c>
      <c r="B11" s="35" t="s">
        <v>27</v>
      </c>
      <c r="C11" s="39">
        <v>1</v>
      </c>
      <c r="D11" s="36">
        <v>4320</v>
      </c>
      <c r="E11" s="11">
        <f>C11*D11</f>
        <v>4320</v>
      </c>
      <c r="F11" s="10">
        <v>4740</v>
      </c>
      <c r="G11" s="11">
        <f>F11*C11</f>
        <v>4740</v>
      </c>
      <c r="H11" s="10">
        <v>4450</v>
      </c>
      <c r="I11" s="12">
        <f>H11*C11</f>
        <v>4450</v>
      </c>
      <c r="J11" s="12"/>
      <c r="K11" s="11">
        <f>J11*C11</f>
        <v>0</v>
      </c>
      <c r="L11" s="13">
        <f>AVERAGE(D11,F11,H11,J11)</f>
        <v>4503.333333333333</v>
      </c>
      <c r="M11" s="13">
        <f>COUNTA(D11,F11,H11,J11)</f>
        <v>3</v>
      </c>
      <c r="N11" s="13">
        <f>SQRT(IF(D11&gt;0,POWER(D11-L11,2),0)+IF(F11&gt;0,POWER(F11-L11,2),0)+IF(H11&gt;0,POWER(H11-L11,2),0)+IF(J11&gt;0,POWER(J11-L11,2),0))/(M11-1)</f>
        <v>152.04166095733979</v>
      </c>
      <c r="O11" s="13">
        <f>N11/L11*100</f>
        <v>3.3762026859512906</v>
      </c>
    </row>
    <row r="12" spans="1:16" ht="45.75" customHeight="1">
      <c r="A12" s="17" t="s">
        <v>29</v>
      </c>
      <c r="B12" s="35" t="s">
        <v>27</v>
      </c>
      <c r="C12" s="39">
        <v>1</v>
      </c>
      <c r="D12" s="36">
        <v>2350</v>
      </c>
      <c r="E12" s="11">
        <f>C12*D12</f>
        <v>2350</v>
      </c>
      <c r="F12" s="10">
        <v>2320</v>
      </c>
      <c r="G12" s="11">
        <f t="shared" ref="G12:G17" si="0">F12*C12</f>
        <v>2320</v>
      </c>
      <c r="H12" s="10">
        <v>2410</v>
      </c>
      <c r="I12" s="10">
        <f>H12*C12</f>
        <v>2410</v>
      </c>
      <c r="J12" s="10"/>
      <c r="K12" s="11">
        <f t="shared" ref="K12:K13" si="1">J12*C12</f>
        <v>0</v>
      </c>
      <c r="L12" s="14">
        <f t="shared" ref="L12:L17" si="2">AVERAGE(D12,F12,H12,J12)</f>
        <v>2360</v>
      </c>
      <c r="M12" s="14">
        <f>COUNTA(D13,#REF!,H12,J12)</f>
        <v>3</v>
      </c>
      <c r="N12" s="14">
        <f t="shared" ref="N12:N17" si="3">SQRT(IF(D12&gt;0,POWER(D12-L12,2),0)+IF(F12&gt;0,POWER(F12-L12,2),0)+IF(H12&gt;0,POWER(H12-L12,2),0)+IF(J12&gt;0,POWER(J12-L12,2),0))/(M12-1)</f>
        <v>32.403703492039298</v>
      </c>
      <c r="O12" s="14">
        <f t="shared" ref="O12:O17" si="4">N12/L12*100</f>
        <v>1.3730382835609873</v>
      </c>
    </row>
    <row r="13" spans="1:16" ht="44.25" customHeight="1">
      <c r="A13" s="34" t="s">
        <v>30</v>
      </c>
      <c r="B13" s="35" t="s">
        <v>27</v>
      </c>
      <c r="C13" s="40">
        <v>2</v>
      </c>
      <c r="D13" s="36">
        <v>850</v>
      </c>
      <c r="E13" s="11">
        <f>C13*D13</f>
        <v>1700</v>
      </c>
      <c r="F13" s="10">
        <v>1030</v>
      </c>
      <c r="G13" s="11">
        <f t="shared" si="0"/>
        <v>2060</v>
      </c>
      <c r="H13" s="10">
        <v>1215</v>
      </c>
      <c r="I13" s="10">
        <f>C13*H13</f>
        <v>2430</v>
      </c>
      <c r="J13" s="10"/>
      <c r="K13" s="11">
        <f t="shared" si="1"/>
        <v>0</v>
      </c>
      <c r="L13" s="14">
        <f t="shared" si="2"/>
        <v>1031.6666666666667</v>
      </c>
      <c r="M13" s="14">
        <v>3</v>
      </c>
      <c r="N13" s="14">
        <f t="shared" si="3"/>
        <v>129.05102350104266</v>
      </c>
      <c r="O13" s="14">
        <f t="shared" si="4"/>
        <v>12.508984507370855</v>
      </c>
    </row>
    <row r="14" spans="1:16" ht="38.25" customHeight="1">
      <c r="A14" s="34" t="s">
        <v>31</v>
      </c>
      <c r="B14" s="35" t="s">
        <v>27</v>
      </c>
      <c r="C14" s="40">
        <v>6</v>
      </c>
      <c r="D14" s="36">
        <v>700</v>
      </c>
      <c r="E14" s="11">
        <f t="shared" ref="E14:E17" si="5">C14*D14</f>
        <v>4200</v>
      </c>
      <c r="F14" s="10">
        <v>710</v>
      </c>
      <c r="G14" s="11">
        <f t="shared" si="0"/>
        <v>4260</v>
      </c>
      <c r="H14" s="10">
        <v>790</v>
      </c>
      <c r="I14" s="12">
        <f t="shared" ref="I14:I15" si="6">H14*C14</f>
        <v>4740</v>
      </c>
      <c r="J14" s="10"/>
      <c r="K14" s="11"/>
      <c r="L14" s="13">
        <f t="shared" si="2"/>
        <v>733.33333333333337</v>
      </c>
      <c r="M14" s="13">
        <f t="shared" ref="M14:M17" si="7">COUNTA(D14,F14,H14,J14)</f>
        <v>3</v>
      </c>
      <c r="N14" s="13">
        <f t="shared" si="3"/>
        <v>34.880749227427245</v>
      </c>
      <c r="O14" s="13">
        <f t="shared" si="4"/>
        <v>4.7564658037400784</v>
      </c>
    </row>
    <row r="15" spans="1:16" ht="36.75" customHeight="1">
      <c r="A15" s="34" t="s">
        <v>32</v>
      </c>
      <c r="B15" s="35" t="s">
        <v>27</v>
      </c>
      <c r="C15" s="40">
        <v>1</v>
      </c>
      <c r="D15" s="36">
        <v>1300</v>
      </c>
      <c r="E15" s="11">
        <f t="shared" si="5"/>
        <v>1300</v>
      </c>
      <c r="F15" s="10">
        <v>1310</v>
      </c>
      <c r="G15" s="11">
        <f t="shared" si="0"/>
        <v>1310</v>
      </c>
      <c r="H15" s="10">
        <v>1290</v>
      </c>
      <c r="I15" s="10">
        <f t="shared" si="6"/>
        <v>1290</v>
      </c>
      <c r="J15" s="10"/>
      <c r="K15" s="11"/>
      <c r="L15" s="14">
        <f t="shared" si="2"/>
        <v>1300</v>
      </c>
      <c r="M15" s="14">
        <f>COUNTA(D16,#REF!,H15,J15)</f>
        <v>3</v>
      </c>
      <c r="N15" s="14">
        <f t="shared" si="3"/>
        <v>7.0710678118654755</v>
      </c>
      <c r="O15" s="14">
        <f t="shared" si="4"/>
        <v>0.54392829322042113</v>
      </c>
    </row>
    <row r="16" spans="1:16" ht="35.25" customHeight="1">
      <c r="A16" s="34" t="s">
        <v>30</v>
      </c>
      <c r="B16" s="35" t="s">
        <v>27</v>
      </c>
      <c r="C16" s="40">
        <v>6</v>
      </c>
      <c r="D16" s="36">
        <v>850</v>
      </c>
      <c r="E16" s="11">
        <f t="shared" si="5"/>
        <v>5100</v>
      </c>
      <c r="F16" s="10">
        <v>1030</v>
      </c>
      <c r="G16" s="11">
        <f t="shared" si="0"/>
        <v>6180</v>
      </c>
      <c r="H16" s="10">
        <v>1215</v>
      </c>
      <c r="I16" s="10">
        <f t="shared" ref="I16" si="8">C16*H16</f>
        <v>7290</v>
      </c>
      <c r="J16" s="10"/>
      <c r="K16" s="11"/>
      <c r="L16" s="14">
        <f t="shared" si="2"/>
        <v>1031.6666666666667</v>
      </c>
      <c r="M16" s="14">
        <v>4</v>
      </c>
      <c r="N16" s="14">
        <f t="shared" si="3"/>
        <v>86.034015667361771</v>
      </c>
      <c r="O16" s="14">
        <f t="shared" si="4"/>
        <v>8.3393230049139024</v>
      </c>
    </row>
    <row r="17" spans="1:15" ht="38.25" customHeight="1">
      <c r="A17" s="34" t="s">
        <v>33</v>
      </c>
      <c r="B17" s="35" t="s">
        <v>27</v>
      </c>
      <c r="C17" s="40">
        <v>1</v>
      </c>
      <c r="D17" s="36">
        <v>1450</v>
      </c>
      <c r="E17" s="11">
        <f t="shared" si="5"/>
        <v>1450</v>
      </c>
      <c r="F17" s="16">
        <v>1490</v>
      </c>
      <c r="G17" s="11">
        <f t="shared" si="0"/>
        <v>1490</v>
      </c>
      <c r="H17" s="10">
        <v>1490</v>
      </c>
      <c r="I17" s="12">
        <f t="shared" ref="I17" si="9">H17*C17</f>
        <v>1490</v>
      </c>
      <c r="J17" s="10"/>
      <c r="K17" s="11"/>
      <c r="L17" s="13">
        <f t="shared" si="2"/>
        <v>1476.6666666666667</v>
      </c>
      <c r="M17" s="13">
        <f t="shared" ref="M17" si="10">COUNTA(D17,F17,H17,J17)</f>
        <v>3</v>
      </c>
      <c r="N17" s="13">
        <f t="shared" si="3"/>
        <v>16.329931618554522</v>
      </c>
      <c r="O17" s="13">
        <f t="shared" si="4"/>
        <v>1.1058644436944371</v>
      </c>
    </row>
    <row r="18" spans="1:15" ht="15">
      <c r="A18" s="33" t="s">
        <v>8</v>
      </c>
      <c r="B18" s="9"/>
      <c r="C18" s="38"/>
      <c r="D18" s="11"/>
      <c r="E18" s="11">
        <f>SUM(E11:E17)</f>
        <v>20420</v>
      </c>
      <c r="F18" s="11"/>
      <c r="G18" s="11">
        <f>SUM(G11:G17)</f>
        <v>22360</v>
      </c>
      <c r="H18" s="11"/>
      <c r="I18" s="11">
        <f>SUM(I11:I17)</f>
        <v>24100</v>
      </c>
      <c r="J18" s="11"/>
      <c r="K18" s="11">
        <f>SUM(K11:K17)</f>
        <v>0</v>
      </c>
      <c r="L18" s="18"/>
      <c r="M18" s="18"/>
      <c r="N18" s="18"/>
      <c r="O18" s="18"/>
    </row>
    <row r="19" spans="1:15" ht="15">
      <c r="A19" s="21" t="s">
        <v>25</v>
      </c>
      <c r="B19" s="22"/>
      <c r="C19" s="22"/>
      <c r="D19" s="22"/>
      <c r="E19" s="22"/>
      <c r="F19" s="22"/>
      <c r="G19" s="22"/>
      <c r="H19" s="24">
        <f>E18</f>
        <v>20420</v>
      </c>
      <c r="I19" s="25"/>
      <c r="J19" s="25"/>
      <c r="K19" s="25"/>
      <c r="L19" s="25"/>
      <c r="M19" s="25"/>
      <c r="N19" s="25"/>
      <c r="O19" s="25"/>
    </row>
    <row r="20" spans="1:15">
      <c r="A20" s="1" t="s">
        <v>12</v>
      </c>
    </row>
    <row r="21" spans="1:15" ht="15">
      <c r="A21" s="2" t="s">
        <v>9</v>
      </c>
      <c r="B21" s="23" t="s">
        <v>34</v>
      </c>
      <c r="C21" s="23"/>
      <c r="D21" s="23"/>
      <c r="E21" s="23"/>
    </row>
    <row r="22" spans="1:15" ht="15">
      <c r="A22" s="2" t="s">
        <v>10</v>
      </c>
      <c r="B22" s="23" t="s">
        <v>35</v>
      </c>
      <c r="C22" s="23"/>
      <c r="D22" s="23"/>
      <c r="E22" s="23"/>
    </row>
    <row r="23" spans="1:15" ht="15">
      <c r="A23" s="2" t="s">
        <v>11</v>
      </c>
      <c r="B23" s="23" t="s">
        <v>36</v>
      </c>
      <c r="C23" s="23"/>
      <c r="D23" s="23"/>
      <c r="E23" s="23"/>
    </row>
    <row r="25" spans="1:15">
      <c r="A25" s="2" t="s">
        <v>18</v>
      </c>
      <c r="B25" s="19">
        <v>46259</v>
      </c>
      <c r="C25" s="19"/>
    </row>
  </sheetData>
  <mergeCells count="23">
    <mergeCell ref="P9:P10"/>
    <mergeCell ref="A1:O2"/>
    <mergeCell ref="L9:L10"/>
    <mergeCell ref="M9:M10"/>
    <mergeCell ref="N9:N10"/>
    <mergeCell ref="O9:O10"/>
    <mergeCell ref="A9:A10"/>
    <mergeCell ref="B9:C9"/>
    <mergeCell ref="E9:E10"/>
    <mergeCell ref="G9:G10"/>
    <mergeCell ref="K9:K10"/>
    <mergeCell ref="I9:I10"/>
    <mergeCell ref="A3:O3"/>
    <mergeCell ref="A7:O7"/>
    <mergeCell ref="A5:O5"/>
    <mergeCell ref="A6:O6"/>
    <mergeCell ref="B25:C25"/>
    <mergeCell ref="A4:O4"/>
    <mergeCell ref="A19:G19"/>
    <mergeCell ref="B23:E23"/>
    <mergeCell ref="B22:E22"/>
    <mergeCell ref="B21:E21"/>
    <mergeCell ref="H19:O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2026-08-25T04:49:40Z</dcterms:modified>
</cp:coreProperties>
</file>