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шины\"/>
    </mc:Choice>
  </mc:AlternateContent>
  <bookViews>
    <workbookView xWindow="0" yWindow="0" windowWidth="21570" windowHeight="8055"/>
  </bookViews>
  <sheets>
    <sheet name="Расчёт НМЦК" sheetId="12" r:id="rId1"/>
  </sheets>
  <definedNames>
    <definedName name="_xlnm.Print_Area" localSheetId="0">'Расчёт НМЦК'!$A$1:$R$22</definedName>
  </definedNames>
  <calcPr calcId="162913" fullPrecision="0"/>
</workbook>
</file>

<file path=xl/calcChain.xml><?xml version="1.0" encoding="utf-8"?>
<calcChain xmlns="http://schemas.openxmlformats.org/spreadsheetml/2006/main">
  <c r="E13" i="12" l="1"/>
  <c r="O10" i="12"/>
  <c r="L13" i="12" l="1"/>
  <c r="D13" i="12"/>
  <c r="C13" i="12"/>
  <c r="K10" i="12" l="1"/>
  <c r="N10" i="12" s="1"/>
  <c r="P10" i="12" s="1"/>
  <c r="Q10" i="12" l="1"/>
  <c r="K12" i="12" l="1"/>
  <c r="N12" i="12" s="1"/>
  <c r="Q12" i="12" s="1"/>
  <c r="O12" i="12"/>
  <c r="K11" i="12"/>
  <c r="O11" i="12"/>
  <c r="N11" i="12" l="1"/>
  <c r="Q11" i="12" s="1"/>
  <c r="Q14" i="12" s="1"/>
  <c r="P12" i="12"/>
  <c r="P11" i="12"/>
</calcChain>
</file>

<file path=xl/sharedStrings.xml><?xml version="1.0" encoding="utf-8"?>
<sst xmlns="http://schemas.openxmlformats.org/spreadsheetml/2006/main" count="43" uniqueCount="37">
  <si>
    <t>Среднее квадратичное отклонение</t>
  </si>
  <si>
    <t>Номер источника ценовой информации (ИЦИ №i) и цена единицы товара, работы, услуги, представленная i-тым ИЦИ (Цi), руб.</t>
  </si>
  <si>
    <t xml:space="preserve">Расчет начальной (максимальной) цены контракта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</si>
  <si>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 п/п</t>
  </si>
  <si>
    <t>v - кол-во (объем) закупаемого товара (работы, услуги), ед.</t>
  </si>
  <si>
    <r>
      <rPr>
        <b/>
        <sz val="12"/>
        <rFont val="Times New Roman"/>
        <family val="1"/>
        <charset val="204"/>
      </rPr>
      <t>n</t>
    </r>
    <r>
      <rPr>
        <b/>
        <sz val="10"/>
        <rFont val="Times New Roman"/>
        <family val="1"/>
        <charset val="204"/>
      </rPr>
      <t xml:space="preserve"> - кол-во значений, используемых в расчете</t>
    </r>
  </si>
  <si>
    <t>Определение однородности совокупности значений выявленных цен</t>
  </si>
  <si>
    <t xml:space="preserve">                  , руб. </t>
  </si>
  <si>
    <t>ед.изм.</t>
  </si>
  <si>
    <t>ЦИ №4</t>
  </si>
  <si>
    <t>ЦИ №5</t>
  </si>
  <si>
    <t>ЦИ №6</t>
  </si>
  <si>
    <t>ЦИ №7</t>
  </si>
  <si>
    <t>ЦИ №8</t>
  </si>
  <si>
    <t>&lt;ц&gt; - средн. арифм. величина цены единицы прод-ции, руб.</t>
  </si>
  <si>
    <t xml:space="preserve">Начальная (максимальная) цена контракта </t>
  </si>
  <si>
    <t>Для определения НМЦК использована ценовая информация, полученная в соответствии с  п. 3.7. Приказа 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</si>
  <si>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>шт.</t>
  </si>
  <si>
    <r>
      <t xml:space="preserve">V - коэф-нт вариации
</t>
    </r>
    <r>
      <rPr>
        <b/>
        <sz val="10"/>
        <color rgb="FF002060"/>
        <rFont val="Times New Roman"/>
        <family val="1"/>
        <charset val="204"/>
      </rPr>
      <t xml:space="preserve"> </t>
    </r>
    <r>
      <rPr>
        <i/>
        <sz val="10"/>
        <color rgb="FF002060"/>
        <rFont val="Times New Roman"/>
        <family val="1"/>
        <charset val="204"/>
      </rPr>
      <t>(не должен превышать 33%)</t>
    </r>
  </si>
  <si>
    <t xml:space="preserve">Приложение
к Справке о конъюнктурном исследовании рынка                                                                                                                               для определения НМЦК
</t>
  </si>
  <si>
    <t xml:space="preserve">Работник контрактной службы/контрактный управляющий: 
</t>
  </si>
  <si>
    <t>ГГТИ АХО</t>
  </si>
  <si>
    <t>Д.А.Квасникова</t>
  </si>
  <si>
    <t>(должность)</t>
  </si>
  <si>
    <t>(подпись/расшифровка подписи)</t>
  </si>
  <si>
    <t>января 2026 г.</t>
  </si>
  <si>
    <t>Ф.И.О Исполнителя:</t>
  </si>
  <si>
    <t>Номер контактного телефона: 125-431</t>
  </si>
  <si>
    <t>ЦИ №1</t>
  </si>
  <si>
    <t>ЦИ №2</t>
  </si>
  <si>
    <t>ЦИ №3</t>
  </si>
  <si>
    <t xml:space="preserve">Наименование товара (работы, услуги)  </t>
  </si>
  <si>
    <t xml:space="preserve">Шина пневматическая для легкового автомобиля </t>
  </si>
  <si>
    <t>Д.А. Квасникова</t>
  </si>
  <si>
    <r>
      <t xml:space="preserve">Расчёт НМЦК выполнен в соответствии с Методикой. Начальная максимальная цена контракта составляет 
</t>
    </r>
    <r>
      <rPr>
        <b/>
        <sz val="12"/>
        <rFont val="Times New Roman"/>
        <family val="1"/>
        <charset val="204"/>
      </rPr>
      <t>179 541 (Сто семьдесят девять тысяч пятьсот сорок один) рубль 65 копеек.</t>
    </r>
    <r>
      <rPr>
        <sz val="12"/>
        <rFont val="Times New Roman"/>
        <family val="1"/>
        <charset val="204"/>
      </rPr>
      <t xml:space="preserve">
В целях эффективного использования бюджетных средств, исходя из необходимости достижения заданных результатов в пределах выделенных лимитов бюджетных обязательств (в соответствии со ст.34, 72 Бюджетного кодекса РФ), в соответствии с письмом Министерства экономического развития Российской Федерации от 01.11.2016 № Д28и-2883, в котором предусмотрено обязательное требование к заказчикам об определении и обосновании Н(М)ЦК при осуществлении закупок, заказчик вправе указать цену меньшую, чем в представленном обосновании Н(М)ЦК, и соответствующую выделенным бюджетным обязательствам.
Таким образом, Н(М)ЦК определена Заказчиком в размере: </t>
    </r>
    <r>
      <rPr>
        <b/>
        <sz val="12"/>
        <rFont val="Times New Roman"/>
        <family val="1"/>
        <charset val="204"/>
      </rPr>
      <t>179 541 (Сто семьдесят девять тысяч пятьсот сорок один) рубль 65 копеек.</t>
    </r>
  </si>
  <si>
    <t>июня 2026 г.</t>
  </si>
  <si>
    <t xml:space="preserve">Поставка автомобильных шин (ОТС – филиалу РТУ РЭБОТИ (г. Новосибирск))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</si>
</sst>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3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i/>
      <sz val="10"/>
      <color rgb="FF00206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6" fillId="0" borderId="0" xfId="3" applyFont="1"/>
    <xf numFmtId="0" fontId="6" fillId="3" borderId="0" xfId="3" applyFont="1" applyFill="1"/>
    <xf numFmtId="0" fontId="7" fillId="0" borderId="0" xfId="3" applyFont="1" applyAlignment="1">
      <alignment horizontal="right" vertical="center" wrapText="1"/>
    </xf>
    <xf numFmtId="4" fontId="7" fillId="0" borderId="0" xfId="3" applyNumberFormat="1" applyFont="1"/>
    <xf numFmtId="0" fontId="3" fillId="4" borderId="4" xfId="3" applyFont="1" applyFill="1" applyBorder="1" applyAlignment="1">
      <alignment horizontal="center" vertical="center" wrapText="1"/>
    </xf>
    <xf numFmtId="4" fontId="3" fillId="3" borderId="2" xfId="3" applyNumberFormat="1" applyFont="1" applyFill="1" applyBorder="1" applyAlignment="1">
      <alignment horizontal="center" vertical="center" wrapText="1"/>
    </xf>
    <xf numFmtId="0" fontId="3" fillId="0" borderId="0" xfId="3" applyFont="1"/>
    <xf numFmtId="4" fontId="3" fillId="0" borderId="2" xfId="3" applyNumberFormat="1" applyFont="1" applyBorder="1" applyAlignment="1">
      <alignment horizontal="center" vertical="center" wrapText="1"/>
    </xf>
    <xf numFmtId="3" fontId="3" fillId="4" borderId="2" xfId="3" applyNumberFormat="1" applyFont="1" applyFill="1" applyBorder="1" applyAlignment="1">
      <alignment horizontal="center" vertical="center" wrapText="1"/>
    </xf>
    <xf numFmtId="0" fontId="3" fillId="4" borderId="2" xfId="3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 wrapText="1"/>
    </xf>
    <xf numFmtId="10" fontId="3" fillId="0" borderId="2" xfId="3" applyNumberFormat="1" applyFont="1" applyFill="1" applyBorder="1" applyAlignment="1">
      <alignment horizontal="center" vertical="center" wrapText="1"/>
    </xf>
    <xf numFmtId="0" fontId="3" fillId="5" borderId="2" xfId="3" applyFont="1" applyFill="1" applyBorder="1" applyAlignment="1">
      <alignment horizontal="center" vertical="center" wrapText="1"/>
    </xf>
    <xf numFmtId="0" fontId="11" fillId="6" borderId="1" xfId="3" applyFont="1" applyFill="1" applyBorder="1" applyAlignment="1">
      <alignment horizontal="center" vertical="center" wrapText="1"/>
    </xf>
    <xf numFmtId="4" fontId="12" fillId="6" borderId="1" xfId="3" applyNumberFormat="1" applyFont="1" applyFill="1" applyBorder="1" applyAlignment="1">
      <alignment horizontal="center" vertical="center" wrapText="1"/>
    </xf>
    <xf numFmtId="10" fontId="12" fillId="6" borderId="1" xfId="3" applyNumberFormat="1" applyFont="1" applyFill="1" applyBorder="1" applyAlignment="1">
      <alignment horizontal="center" vertical="center" wrapText="1"/>
    </xf>
    <xf numFmtId="4" fontId="10" fillId="0" borderId="0" xfId="3" applyNumberFormat="1" applyFont="1"/>
    <xf numFmtId="0" fontId="13" fillId="0" borderId="0" xfId="3" applyFont="1"/>
    <xf numFmtId="0" fontId="8" fillId="0" borderId="3" xfId="3" applyFont="1" applyBorder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0" borderId="3" xfId="3" applyFont="1" applyBorder="1" applyAlignment="1">
      <alignment horizontal="right" vertical="center" wrapText="1"/>
    </xf>
    <xf numFmtId="4" fontId="5" fillId="4" borderId="1" xfId="3" applyNumberFormat="1" applyFont="1" applyFill="1" applyBorder="1" applyAlignment="1">
      <alignment horizontal="center" vertical="center" wrapText="1"/>
    </xf>
    <xf numFmtId="0" fontId="6" fillId="0" borderId="1" xfId="3" applyFont="1" applyBorder="1"/>
    <xf numFmtId="164" fontId="6" fillId="0" borderId="0" xfId="4" applyFont="1"/>
    <xf numFmtId="164" fontId="6" fillId="0" borderId="0" xfId="3" applyNumberFormat="1" applyFont="1"/>
    <xf numFmtId="0" fontId="8" fillId="0" borderId="0" xfId="3" applyFont="1" applyBorder="1" applyAlignment="1">
      <alignment horizontal="right"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4" fontId="5" fillId="0" borderId="1" xfId="3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top" wrapText="1"/>
    </xf>
    <xf numFmtId="4" fontId="5" fillId="4" borderId="1" xfId="3" applyNumberFormat="1" applyFont="1" applyFill="1" applyBorder="1" applyAlignment="1">
      <alignment vertical="center" wrapText="1"/>
    </xf>
    <xf numFmtId="4" fontId="11" fillId="6" borderId="1" xfId="3" applyNumberFormat="1" applyFont="1" applyFill="1" applyBorder="1" applyAlignment="1">
      <alignment horizontal="center" vertical="center" wrapText="1"/>
    </xf>
    <xf numFmtId="2" fontId="6" fillId="0" borderId="0" xfId="3" applyNumberFormat="1" applyFont="1"/>
    <xf numFmtId="0" fontId="9" fillId="0" borderId="1" xfId="3" applyFont="1" applyBorder="1" applyAlignment="1">
      <alignment horizontal="center" vertical="center" wrapText="1"/>
    </xf>
    <xf numFmtId="4" fontId="8" fillId="0" borderId="3" xfId="3" applyNumberFormat="1" applyFont="1" applyBorder="1" applyAlignment="1">
      <alignment vertical="center" wrapText="1"/>
    </xf>
    <xf numFmtId="4" fontId="3" fillId="0" borderId="5" xfId="3" applyNumberFormat="1" applyFont="1" applyFill="1" applyBorder="1" applyAlignment="1">
      <alignment horizontal="center" vertical="center" wrapText="1"/>
    </xf>
    <xf numFmtId="0" fontId="8" fillId="0" borderId="0" xfId="3" applyFont="1" applyBorder="1" applyAlignment="1">
      <alignment vertical="center" wrapText="1"/>
    </xf>
    <xf numFmtId="4" fontId="8" fillId="0" borderId="0" xfId="3" applyNumberFormat="1" applyFont="1" applyBorder="1" applyAlignment="1">
      <alignment vertical="center" wrapText="1"/>
    </xf>
    <xf numFmtId="0" fontId="8" fillId="3" borderId="0" xfId="3" applyFont="1" applyFill="1" applyBorder="1" applyAlignment="1">
      <alignment vertical="center" wrapText="1"/>
    </xf>
    <xf numFmtId="4" fontId="5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Border="1"/>
    <xf numFmtId="0" fontId="19" fillId="0" borderId="0" xfId="3" applyFont="1"/>
    <xf numFmtId="0" fontId="10" fillId="0" borderId="0" xfId="3" applyFont="1" applyBorder="1" applyAlignment="1">
      <alignment horizontal="right" vertical="center" wrapText="1"/>
    </xf>
    <xf numFmtId="4" fontId="10" fillId="0" borderId="0" xfId="3" applyNumberFormat="1" applyFont="1" applyFill="1" applyBorder="1" applyAlignment="1">
      <alignment horizontal="center" vertical="center" wrapText="1"/>
    </xf>
    <xf numFmtId="0" fontId="19" fillId="0" borderId="0" xfId="3" applyFont="1" applyBorder="1"/>
    <xf numFmtId="2" fontId="19" fillId="0" borderId="0" xfId="3" applyNumberFormat="1" applyFont="1"/>
    <xf numFmtId="164" fontId="19" fillId="0" borderId="0" xfId="4" applyFont="1"/>
    <xf numFmtId="164" fontId="19" fillId="0" borderId="0" xfId="3" applyNumberFormat="1" applyFont="1"/>
    <xf numFmtId="0" fontId="20" fillId="0" borderId="0" xfId="0" applyNumberFormat="1" applyFont="1" applyFill="1" applyBorder="1" applyAlignment="1">
      <alignment wrapText="1"/>
    </xf>
    <xf numFmtId="0" fontId="18" fillId="0" borderId="0" xfId="0" applyNumberFormat="1" applyFont="1" applyFill="1" applyBorder="1" applyAlignment="1">
      <alignment vertical="top" wrapText="1"/>
    </xf>
    <xf numFmtId="0" fontId="18" fillId="0" borderId="0" xfId="0" applyFont="1" applyFill="1" applyBorder="1"/>
    <xf numFmtId="0" fontId="21" fillId="0" borderId="0" xfId="0" applyFont="1"/>
    <xf numFmtId="0" fontId="18" fillId="0" borderId="0" xfId="0" applyNumberFormat="1" applyFont="1" applyFill="1" applyAlignment="1">
      <alignment wrapText="1"/>
    </xf>
    <xf numFmtId="0" fontId="21" fillId="0" borderId="0" xfId="0" applyFont="1" applyFill="1"/>
    <xf numFmtId="0" fontId="21" fillId="0" borderId="0" xfId="0" applyFont="1" applyFill="1" applyAlignment="1"/>
    <xf numFmtId="0" fontId="21" fillId="2" borderId="0" xfId="0" applyFont="1" applyFill="1"/>
    <xf numFmtId="0" fontId="18" fillId="0" borderId="0" xfId="0" applyNumberFormat="1" applyFont="1" applyAlignment="1">
      <alignment wrapText="1"/>
    </xf>
    <xf numFmtId="0" fontId="22" fillId="0" borderId="0" xfId="0" applyFont="1"/>
    <xf numFmtId="0" fontId="22" fillId="2" borderId="0" xfId="0" applyFont="1" applyFill="1"/>
    <xf numFmtId="0" fontId="19" fillId="3" borderId="0" xfId="3" applyFont="1" applyFill="1"/>
    <xf numFmtId="0" fontId="5" fillId="0" borderId="1" xfId="3" applyFont="1" applyFill="1" applyBorder="1" applyAlignment="1">
      <alignment horizontal="center" vertical="center" wrapText="1"/>
    </xf>
    <xf numFmtId="0" fontId="6" fillId="0" borderId="0" xfId="3" applyFont="1" applyFill="1"/>
    <xf numFmtId="4" fontId="7" fillId="0" borderId="0" xfId="3" applyNumberFormat="1" applyFont="1" applyFill="1"/>
    <xf numFmtId="2" fontId="6" fillId="0" borderId="0" xfId="3" applyNumberFormat="1" applyFont="1" applyFill="1"/>
    <xf numFmtId="164" fontId="6" fillId="0" borderId="0" xfId="4" applyFont="1" applyFill="1"/>
    <xf numFmtId="164" fontId="6" fillId="0" borderId="0" xfId="3" applyNumberFormat="1" applyFont="1" applyFill="1"/>
    <xf numFmtId="0" fontId="17" fillId="0" borderId="1" xfId="0" applyFont="1" applyBorder="1" applyAlignment="1">
      <alignment horizontal="center" vertical="top" wrapText="1"/>
    </xf>
    <xf numFmtId="4" fontId="9" fillId="0" borderId="1" xfId="3" applyNumberFormat="1" applyFont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top" wrapText="1"/>
    </xf>
    <xf numFmtId="0" fontId="18" fillId="0" borderId="0" xfId="0" applyNumberFormat="1" applyFont="1" applyFill="1" applyAlignment="1">
      <alignment horizontal="left" vertical="top" wrapText="1"/>
    </xf>
    <xf numFmtId="0" fontId="18" fillId="0" borderId="0" xfId="0" applyNumberFormat="1" applyFont="1" applyFill="1" applyAlignment="1">
      <alignment horizontal="center" wrapText="1"/>
    </xf>
    <xf numFmtId="0" fontId="18" fillId="0" borderId="0" xfId="0" applyNumberFormat="1" applyFont="1" applyAlignment="1">
      <alignment horizontal="left" wrapText="1"/>
    </xf>
    <xf numFmtId="0" fontId="20" fillId="0" borderId="0" xfId="0" applyNumberFormat="1" applyFont="1" applyAlignment="1">
      <alignment horizontal="left" vertical="top" wrapText="1"/>
    </xf>
    <xf numFmtId="0" fontId="5" fillId="5" borderId="1" xfId="3" applyFont="1" applyFill="1" applyBorder="1" applyAlignment="1">
      <alignment horizontal="center" vertical="center" wrapText="1"/>
    </xf>
    <xf numFmtId="0" fontId="8" fillId="0" borderId="3" xfId="3" applyFont="1" applyBorder="1" applyAlignment="1">
      <alignment horizontal="right" vertical="center" wrapText="1"/>
    </xf>
    <xf numFmtId="0" fontId="5" fillId="0" borderId="0" xfId="3" applyFont="1" applyAlignment="1">
      <alignment horizontal="right" vertical="center" wrapText="1"/>
    </xf>
    <xf numFmtId="0" fontId="8" fillId="0" borderId="0" xfId="3" applyFont="1" applyAlignment="1">
      <alignment horizontal="center" vertical="center" wrapText="1"/>
    </xf>
    <xf numFmtId="0" fontId="14" fillId="0" borderId="0" xfId="3" applyFont="1" applyFill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3" fillId="0" borderId="0" xfId="3" applyFont="1" applyAlignment="1">
      <alignment horizontal="left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8</xdr:row>
      <xdr:rowOff>285750</xdr:rowOff>
    </xdr:from>
    <xdr:to>
      <xdr:col>10</xdr:col>
      <xdr:colOff>523875</xdr:colOff>
      <xdr:row>8</xdr:row>
      <xdr:rowOff>295275</xdr:rowOff>
    </xdr:to>
    <xdr:pic>
      <xdr:nvPicPr>
        <xdr:cNvPr id="2" name="Рисунок 1" descr="C:\Temp\KClipboardExport\l41eo45a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4629150" y="3303270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62193</xdr:colOff>
      <xdr:row>8</xdr:row>
      <xdr:rowOff>704850</xdr:rowOff>
    </xdr:from>
    <xdr:to>
      <xdr:col>14</xdr:col>
      <xdr:colOff>845898</xdr:colOff>
      <xdr:row>8</xdr:row>
      <xdr:rowOff>963706</xdr:rowOff>
    </xdr:to>
    <xdr:pic>
      <xdr:nvPicPr>
        <xdr:cNvPr id="3" name="Picture 21" descr="C:\Temp\KClipboardExport\sssqsznq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5093" y="3722370"/>
          <a:ext cx="783705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145117</xdr:colOff>
      <xdr:row>8</xdr:row>
      <xdr:rowOff>838760</xdr:rowOff>
    </xdr:from>
    <xdr:to>
      <xdr:col>15</xdr:col>
      <xdr:colOff>783292</xdr:colOff>
      <xdr:row>8</xdr:row>
      <xdr:rowOff>1057835</xdr:rowOff>
    </xdr:to>
    <xdr:pic>
      <xdr:nvPicPr>
        <xdr:cNvPr id="4" name="Picture 19" descr="C:\Temp\KClipboardExport\8c4wnzhy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7177" y="3856280"/>
          <a:ext cx="6381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340135</xdr:colOff>
      <xdr:row>8</xdr:row>
      <xdr:rowOff>1381124</xdr:rowOff>
    </xdr:from>
    <xdr:to>
      <xdr:col>13</xdr:col>
      <xdr:colOff>788798</xdr:colOff>
      <xdr:row>8</xdr:row>
      <xdr:rowOff>1635366</xdr:rowOff>
    </xdr:to>
    <xdr:pic>
      <xdr:nvPicPr>
        <xdr:cNvPr id="5" name="Рисунок 1" descr="C:\Temp\KClipboardExport\l41eo45a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912510" y="4310062"/>
          <a:ext cx="448663" cy="254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30255</xdr:colOff>
      <xdr:row>8</xdr:row>
      <xdr:rowOff>266139</xdr:rowOff>
    </xdr:from>
    <xdr:to>
      <xdr:col>16</xdr:col>
      <xdr:colOff>986118</xdr:colOff>
      <xdr:row>8</xdr:row>
      <xdr:rowOff>661147</xdr:rowOff>
    </xdr:to>
    <xdr:pic>
      <xdr:nvPicPr>
        <xdr:cNvPr id="6" name="Picture 1" descr="C:\Temp\KClipboardExport\7d4qbwfz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/>
        <a:stretch>
          <a:fillRect/>
        </a:stretch>
      </xdr:blipFill>
      <xdr:spPr bwMode="auto">
        <a:xfrm>
          <a:off x="9913395" y="3283659"/>
          <a:ext cx="955863" cy="39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125507</xdr:colOff>
      <xdr:row>13</xdr:row>
      <xdr:rowOff>9525</xdr:rowOff>
    </xdr:from>
    <xdr:to>
      <xdr:col>15</xdr:col>
      <xdr:colOff>932891</xdr:colOff>
      <xdr:row>13</xdr:row>
      <xdr:rowOff>266700</xdr:rowOff>
    </xdr:to>
    <xdr:pic>
      <xdr:nvPicPr>
        <xdr:cNvPr id="7" name="Picture 1" descr="C:\Temp\KClipboardExport\7d4qbwfz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 r="56723" b="33061"/>
        <a:stretch>
          <a:fillRect/>
        </a:stretch>
      </xdr:blipFill>
      <xdr:spPr bwMode="auto">
        <a:xfrm>
          <a:off x="8987567" y="5770245"/>
          <a:ext cx="807384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44824</xdr:colOff>
      <xdr:row>7</xdr:row>
      <xdr:rowOff>215713</xdr:rowOff>
    </xdr:from>
    <xdr:to>
      <xdr:col>16</xdr:col>
      <xdr:colOff>921253</xdr:colOff>
      <xdr:row>7</xdr:row>
      <xdr:rowOff>448235</xdr:rowOff>
    </xdr:to>
    <xdr:pic>
      <xdr:nvPicPr>
        <xdr:cNvPr id="8" name="Picture 1" descr="C:\Temp\KClipboardExport\7d4qbwfz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 r="56836" b="28496"/>
        <a:stretch>
          <a:fillRect/>
        </a:stretch>
      </xdr:blipFill>
      <xdr:spPr bwMode="auto">
        <a:xfrm>
          <a:off x="9927964" y="2280733"/>
          <a:ext cx="876429" cy="232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142875</xdr:colOff>
      <xdr:row>8</xdr:row>
      <xdr:rowOff>200025</xdr:rowOff>
    </xdr:from>
    <xdr:to>
      <xdr:col>10</xdr:col>
      <xdr:colOff>533400</xdr:colOff>
      <xdr:row>8</xdr:row>
      <xdr:rowOff>419100</xdr:rowOff>
    </xdr:to>
    <xdr:pic>
      <xdr:nvPicPr>
        <xdr:cNvPr id="9" name="Рисунок 1" descr="C:\Temp\KClipboardExport\l41eo45a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4638675" y="3217545"/>
          <a:ext cx="390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197644</xdr:colOff>
      <xdr:row>22</xdr:row>
      <xdr:rowOff>0</xdr:rowOff>
    </xdr:from>
    <xdr:to>
      <xdr:col>13</xdr:col>
      <xdr:colOff>483394</xdr:colOff>
      <xdr:row>22</xdr:row>
      <xdr:rowOff>0</xdr:rowOff>
    </xdr:to>
    <xdr:pic>
      <xdr:nvPicPr>
        <xdr:cNvPr id="10" name="Рисунок 1" descr="C:\Temp\KClipboardExport\l41eo45a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900988" y="11191875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257175</xdr:colOff>
      <xdr:row>22</xdr:row>
      <xdr:rowOff>0</xdr:rowOff>
    </xdr:from>
    <xdr:to>
      <xdr:col>13</xdr:col>
      <xdr:colOff>542925</xdr:colOff>
      <xdr:row>22</xdr:row>
      <xdr:rowOff>0</xdr:rowOff>
    </xdr:to>
    <xdr:pic>
      <xdr:nvPicPr>
        <xdr:cNvPr id="11" name="Рисунок 1" descr="C:\Temp\KClipboardExport\l41eo45a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115175" y="6438900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11</xdr:col>
      <xdr:colOff>714375</xdr:colOff>
      <xdr:row>19</xdr:row>
      <xdr:rowOff>0</xdr:rowOff>
    </xdr:to>
    <xdr:cxnSp macro="">
      <xdr:nvCxnSpPr>
        <xdr:cNvPr id="20" name="Straight Connector 5"/>
        <xdr:cNvCxnSpPr>
          <a:cxnSpLocks noChangeShapeType="1"/>
        </xdr:cNvCxnSpPr>
      </xdr:nvCxnSpPr>
      <xdr:spPr bwMode="auto">
        <a:xfrm>
          <a:off x="238125" y="11430000"/>
          <a:ext cx="6477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9525</xdr:colOff>
      <xdr:row>20</xdr:row>
      <xdr:rowOff>273844</xdr:rowOff>
    </xdr:from>
    <xdr:to>
      <xdr:col>11</xdr:col>
      <xdr:colOff>0</xdr:colOff>
      <xdr:row>21</xdr:row>
      <xdr:rowOff>0</xdr:rowOff>
    </xdr:to>
    <xdr:cxnSp macro="">
      <xdr:nvCxnSpPr>
        <xdr:cNvPr id="21" name="Straight Connector 8"/>
        <xdr:cNvCxnSpPr>
          <a:cxnSpLocks noChangeShapeType="1"/>
        </xdr:cNvCxnSpPr>
      </xdr:nvCxnSpPr>
      <xdr:spPr bwMode="auto">
        <a:xfrm flipV="1">
          <a:off x="3105150" y="11989594"/>
          <a:ext cx="2895600" cy="119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X24"/>
  <sheetViews>
    <sheetView tabSelected="1" topLeftCell="A13" zoomScale="80" zoomScaleNormal="80" zoomScaleSheetLayoutView="80" workbookViewId="0">
      <selection activeCell="U8" sqref="U8"/>
    </sheetView>
  </sheetViews>
  <sheetFormatPr defaultColWidth="9.140625" defaultRowHeight="15.75" x14ac:dyDescent="0.25"/>
  <cols>
    <col min="1" max="1" width="3.5703125" style="1" customWidth="1"/>
    <col min="2" max="2" width="30.140625" style="1" customWidth="1"/>
    <col min="3" max="5" width="14.5703125" style="1" customWidth="1"/>
    <col min="6" max="6" width="11.140625" style="2" hidden="1" customWidth="1"/>
    <col min="7" max="7" width="11.5703125" style="2" hidden="1" customWidth="1"/>
    <col min="8" max="8" width="10.28515625" style="2" hidden="1" customWidth="1"/>
    <col min="9" max="9" width="11.28515625" style="2" hidden="1" customWidth="1"/>
    <col min="10" max="10" width="12" style="1" hidden="1" customWidth="1"/>
    <col min="11" max="11" width="14.28515625" style="1" customWidth="1"/>
    <col min="12" max="12" width="11.140625" style="1" customWidth="1"/>
    <col min="13" max="13" width="12.5703125" style="1" customWidth="1"/>
    <col min="14" max="14" width="16.140625" style="1" customWidth="1"/>
    <col min="15" max="15" width="15" style="1" customWidth="1"/>
    <col min="16" max="16" width="14.85546875" style="1" customWidth="1"/>
    <col min="17" max="17" width="15" style="1" customWidth="1"/>
    <col min="18" max="18" width="9.140625" style="1"/>
    <col min="19" max="19" width="14" style="4" customWidth="1"/>
    <col min="20" max="20" width="10.28515625" style="1" bestFit="1" customWidth="1"/>
    <col min="21" max="21" width="13.140625" style="1" bestFit="1" customWidth="1"/>
    <col min="22" max="22" width="12.140625" style="1" bestFit="1" customWidth="1"/>
    <col min="23" max="16384" width="9.140625" style="1"/>
  </cols>
  <sheetData>
    <row r="1" spans="1:24" ht="51" customHeight="1" x14ac:dyDescent="0.25">
      <c r="M1" s="76" t="s">
        <v>19</v>
      </c>
      <c r="N1" s="76"/>
      <c r="O1" s="76"/>
      <c r="P1" s="76"/>
      <c r="Q1" s="76"/>
      <c r="R1" s="76"/>
      <c r="S1" s="3"/>
      <c r="T1" s="3"/>
      <c r="U1" s="3"/>
      <c r="V1" s="3"/>
      <c r="W1" s="3"/>
      <c r="X1" s="3"/>
    </row>
    <row r="2" spans="1:24" ht="15" customHeight="1" x14ac:dyDescent="0.25">
      <c r="A2" s="77" t="s">
        <v>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1"/>
    </row>
    <row r="3" spans="1:24" ht="27.75" customHeight="1" x14ac:dyDescent="0.25">
      <c r="A3" s="78" t="s">
        <v>36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1"/>
    </row>
    <row r="4" spans="1:24" ht="15" customHeight="1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1"/>
    </row>
    <row r="5" spans="1:24" ht="15" customHeight="1" x14ac:dyDescent="0.25">
      <c r="A5" s="80" t="s">
        <v>16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1"/>
    </row>
    <row r="6" spans="1:24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</row>
    <row r="7" spans="1:24" x14ac:dyDescent="0.25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1:24" ht="75" customHeight="1" x14ac:dyDescent="0.25">
      <c r="A8" s="81" t="s">
        <v>3</v>
      </c>
      <c r="B8" s="82" t="s">
        <v>31</v>
      </c>
      <c r="C8" s="83" t="s">
        <v>1</v>
      </c>
      <c r="D8" s="83"/>
      <c r="E8" s="83"/>
      <c r="F8" s="83"/>
      <c r="G8" s="83"/>
      <c r="H8" s="83"/>
      <c r="I8" s="83"/>
      <c r="J8" s="83"/>
      <c r="K8" s="83"/>
      <c r="L8" s="82" t="s">
        <v>4</v>
      </c>
      <c r="M8" s="82" t="s">
        <v>5</v>
      </c>
      <c r="N8" s="68" t="s">
        <v>6</v>
      </c>
      <c r="O8" s="68"/>
      <c r="P8" s="68"/>
      <c r="Q8" s="22" t="s">
        <v>7</v>
      </c>
      <c r="R8" s="74" t="s">
        <v>8</v>
      </c>
    </row>
    <row r="9" spans="1:24" ht="140.25" customHeight="1" x14ac:dyDescent="0.25">
      <c r="A9" s="81"/>
      <c r="B9" s="82"/>
      <c r="C9" s="61" t="s">
        <v>28</v>
      </c>
      <c r="D9" s="61" t="s">
        <v>29</v>
      </c>
      <c r="E9" s="61" t="s">
        <v>30</v>
      </c>
      <c r="F9" s="28" t="s">
        <v>9</v>
      </c>
      <c r="G9" s="28" t="s">
        <v>10</v>
      </c>
      <c r="H9" s="28" t="s">
        <v>11</v>
      </c>
      <c r="I9" s="28" t="s">
        <v>12</v>
      </c>
      <c r="J9" s="27" t="s">
        <v>13</v>
      </c>
      <c r="K9" s="34"/>
      <c r="L9" s="82"/>
      <c r="M9" s="82"/>
      <c r="N9" s="29" t="s">
        <v>14</v>
      </c>
      <c r="O9" s="30" t="s">
        <v>0</v>
      </c>
      <c r="P9" s="30" t="s">
        <v>18</v>
      </c>
      <c r="Q9" s="31"/>
      <c r="R9" s="74"/>
    </row>
    <row r="10" spans="1:24" ht="72.75" customHeight="1" x14ac:dyDescent="0.25">
      <c r="A10" s="5">
        <v>1</v>
      </c>
      <c r="B10" s="67" t="s">
        <v>32</v>
      </c>
      <c r="C10" s="36">
        <v>10070</v>
      </c>
      <c r="D10" s="36">
        <v>10070</v>
      </c>
      <c r="E10" s="36">
        <v>10070</v>
      </c>
      <c r="F10" s="6"/>
      <c r="G10" s="6"/>
      <c r="H10" s="6"/>
      <c r="I10" s="6"/>
      <c r="J10" s="7"/>
      <c r="K10" s="8">
        <f>SUM(C10:J10)</f>
        <v>30210</v>
      </c>
      <c r="L10" s="9">
        <v>5</v>
      </c>
      <c r="M10" s="10">
        <v>3</v>
      </c>
      <c r="N10" s="11">
        <f>K10/M10</f>
        <v>10070</v>
      </c>
      <c r="O10" s="11">
        <f>STDEV(C10:J10)</f>
        <v>0</v>
      </c>
      <c r="P10" s="12">
        <f>O10/N10</f>
        <v>0</v>
      </c>
      <c r="Q10" s="11">
        <f>N10*L10</f>
        <v>50350</v>
      </c>
      <c r="R10" s="13" t="s">
        <v>17</v>
      </c>
    </row>
    <row r="11" spans="1:24" ht="72.75" customHeight="1" x14ac:dyDescent="0.25">
      <c r="A11" s="5">
        <v>2</v>
      </c>
      <c r="B11" s="67" t="s">
        <v>32</v>
      </c>
      <c r="C11" s="36">
        <v>9975</v>
      </c>
      <c r="D11" s="36">
        <v>10610</v>
      </c>
      <c r="E11" s="36">
        <v>11330</v>
      </c>
      <c r="F11" s="6"/>
      <c r="G11" s="6"/>
      <c r="H11" s="6"/>
      <c r="I11" s="6"/>
      <c r="J11" s="7"/>
      <c r="K11" s="8">
        <f t="shared" ref="K11:K12" si="0">SUM(C11:J11)</f>
        <v>31915</v>
      </c>
      <c r="L11" s="9">
        <v>5</v>
      </c>
      <c r="M11" s="10">
        <v>3</v>
      </c>
      <c r="N11" s="11">
        <f>K11/M11</f>
        <v>10638.33</v>
      </c>
      <c r="O11" s="11">
        <f t="shared" ref="O11" si="1">STDEV(C11:J11)</f>
        <v>677.94</v>
      </c>
      <c r="P11" s="12">
        <f t="shared" ref="P11" si="2">O11/N11</f>
        <v>6.3700000000000007E-2</v>
      </c>
      <c r="Q11" s="11">
        <f>N11*L11</f>
        <v>53191.65</v>
      </c>
      <c r="R11" s="13" t="s">
        <v>17</v>
      </c>
    </row>
    <row r="12" spans="1:24" ht="72.75" customHeight="1" x14ac:dyDescent="0.25">
      <c r="A12" s="5">
        <v>3</v>
      </c>
      <c r="B12" s="67" t="s">
        <v>32</v>
      </c>
      <c r="C12" s="36">
        <v>7600</v>
      </c>
      <c r="D12" s="36">
        <v>7600</v>
      </c>
      <c r="E12" s="36">
        <v>7600</v>
      </c>
      <c r="F12" s="6"/>
      <c r="G12" s="6"/>
      <c r="H12" s="6"/>
      <c r="I12" s="6"/>
      <c r="J12" s="7"/>
      <c r="K12" s="8">
        <f t="shared" si="0"/>
        <v>22800</v>
      </c>
      <c r="L12" s="9">
        <v>10</v>
      </c>
      <c r="M12" s="10">
        <v>3</v>
      </c>
      <c r="N12" s="11">
        <f t="shared" ref="N12" si="3">K12/M12</f>
        <v>7600</v>
      </c>
      <c r="O12" s="11">
        <f t="shared" ref="O12" si="4">STDEV(C12:J12)</f>
        <v>0</v>
      </c>
      <c r="P12" s="12">
        <f t="shared" ref="P12" si="5">O12/N12</f>
        <v>0</v>
      </c>
      <c r="Q12" s="11">
        <f t="shared" ref="Q12" si="6">N12*L12</f>
        <v>76000</v>
      </c>
      <c r="R12" s="13" t="s">
        <v>17</v>
      </c>
    </row>
    <row r="13" spans="1:24" s="18" customFormat="1" x14ac:dyDescent="0.25">
      <c r="A13" s="14"/>
      <c r="B13" s="14"/>
      <c r="C13" s="32">
        <f>(C10*L10)+(C11*L11)+(C12*L12)</f>
        <v>176225</v>
      </c>
      <c r="D13" s="32">
        <f>D10*L10+D11*L11+D12*L12</f>
        <v>179400</v>
      </c>
      <c r="E13" s="32">
        <f>E10*L10+E11*L11+E12*L12</f>
        <v>183000</v>
      </c>
      <c r="F13" s="32"/>
      <c r="G13" s="32"/>
      <c r="H13" s="32"/>
      <c r="I13" s="32"/>
      <c r="J13" s="32"/>
      <c r="K13" s="32"/>
      <c r="L13" s="32">
        <f>SUM(L10:L12)</f>
        <v>20</v>
      </c>
      <c r="M13" s="32"/>
      <c r="N13" s="32"/>
      <c r="O13" s="15"/>
      <c r="P13" s="16"/>
      <c r="Q13" s="15"/>
      <c r="R13" s="15"/>
      <c r="S13" s="17"/>
    </row>
    <row r="14" spans="1:24" ht="22.5" customHeight="1" x14ac:dyDescent="0.25">
      <c r="B14" s="19"/>
      <c r="C14" s="35"/>
      <c r="D14" s="35"/>
      <c r="E14" s="35"/>
      <c r="F14" s="20"/>
      <c r="G14" s="20"/>
      <c r="H14" s="20"/>
      <c r="I14" s="20"/>
      <c r="J14" s="19"/>
      <c r="K14" s="19"/>
      <c r="L14" s="75" t="s">
        <v>15</v>
      </c>
      <c r="M14" s="75"/>
      <c r="N14" s="75"/>
      <c r="O14" s="75"/>
      <c r="P14" s="21"/>
      <c r="Q14" s="29">
        <f>SUM(Q10:Q12)</f>
        <v>179541.65</v>
      </c>
      <c r="R14" s="23"/>
      <c r="T14" s="33"/>
      <c r="U14" s="24"/>
      <c r="V14" s="25"/>
    </row>
    <row r="15" spans="1:24" ht="22.5" customHeight="1" x14ac:dyDescent="0.25">
      <c r="B15" s="37"/>
      <c r="C15" s="38"/>
      <c r="D15" s="38"/>
      <c r="E15" s="38"/>
      <c r="F15" s="39"/>
      <c r="G15" s="39"/>
      <c r="H15" s="39"/>
      <c r="I15" s="39"/>
      <c r="J15" s="37"/>
      <c r="K15" s="37"/>
      <c r="L15" s="26"/>
      <c r="M15" s="26"/>
      <c r="N15" s="26"/>
      <c r="O15" s="26"/>
      <c r="P15" s="26"/>
      <c r="Q15" s="40"/>
      <c r="R15" s="41"/>
      <c r="T15" s="33"/>
      <c r="U15" s="24"/>
      <c r="V15" s="25"/>
    </row>
    <row r="16" spans="1:24" s="62" customFormat="1" ht="126" customHeight="1" x14ac:dyDescent="0.25">
      <c r="B16" s="69" t="s">
        <v>34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3"/>
      <c r="T16" s="64"/>
      <c r="U16" s="65"/>
      <c r="V16" s="66"/>
    </row>
    <row r="17" spans="1:22" ht="22.5" customHeight="1" x14ac:dyDescent="0.25">
      <c r="B17" s="37"/>
      <c r="C17" s="38"/>
      <c r="D17" s="38"/>
      <c r="E17" s="38"/>
      <c r="F17" s="39"/>
      <c r="G17" s="39"/>
      <c r="H17" s="39"/>
      <c r="I17" s="39"/>
      <c r="J17" s="37"/>
      <c r="K17" s="37"/>
      <c r="L17" s="26"/>
      <c r="M17" s="26"/>
      <c r="N17" s="26"/>
      <c r="O17" s="26"/>
      <c r="P17" s="26"/>
      <c r="Q17" s="40"/>
      <c r="R17" s="41"/>
      <c r="T17" s="33"/>
      <c r="U17" s="24"/>
      <c r="V17" s="25"/>
    </row>
    <row r="18" spans="1:22" s="42" customFormat="1" ht="22.5" customHeight="1" x14ac:dyDescent="0.25">
      <c r="B18" s="73" t="s">
        <v>20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43"/>
      <c r="N18" s="43"/>
      <c r="O18" s="43"/>
      <c r="P18" s="43"/>
      <c r="Q18" s="44"/>
      <c r="R18" s="45"/>
      <c r="S18" s="4"/>
      <c r="T18" s="46"/>
      <c r="U18" s="47"/>
      <c r="V18" s="48"/>
    </row>
    <row r="19" spans="1:22" s="42" customFormat="1" ht="22.5" customHeight="1" x14ac:dyDescent="0.25">
      <c r="B19" s="49" t="s">
        <v>21</v>
      </c>
      <c r="C19" s="50"/>
      <c r="D19" s="50"/>
      <c r="E19" s="50"/>
      <c r="F19" s="50"/>
      <c r="G19" s="51" t="s">
        <v>22</v>
      </c>
      <c r="H19" s="50"/>
      <c r="I19" s="50"/>
      <c r="J19" s="50"/>
      <c r="K19" s="52" t="s">
        <v>33</v>
      </c>
      <c r="L19" s="43"/>
      <c r="M19" s="43"/>
      <c r="N19" s="43"/>
      <c r="O19" s="43"/>
      <c r="P19" s="43"/>
      <c r="Q19" s="44"/>
      <c r="R19" s="45"/>
      <c r="S19" s="4"/>
      <c r="T19" s="46"/>
      <c r="U19" s="47"/>
      <c r="V19" s="48"/>
    </row>
    <row r="20" spans="1:22" s="42" customFormat="1" ht="22.5" customHeight="1" x14ac:dyDescent="0.25">
      <c r="B20" s="52" t="s">
        <v>23</v>
      </c>
      <c r="C20" s="52"/>
      <c r="D20" s="70" t="s">
        <v>24</v>
      </c>
      <c r="E20" s="70"/>
      <c r="F20" s="70"/>
      <c r="G20" s="70"/>
      <c r="H20" s="70"/>
      <c r="I20" s="70"/>
      <c r="J20" s="70"/>
      <c r="K20" s="70"/>
      <c r="L20" s="43"/>
      <c r="M20" s="43"/>
      <c r="N20" s="43"/>
      <c r="O20" s="43"/>
      <c r="P20" s="43"/>
      <c r="Q20" s="44"/>
      <c r="R20" s="45"/>
      <c r="S20" s="4"/>
      <c r="T20" s="46"/>
      <c r="U20" s="47"/>
      <c r="V20" s="48"/>
    </row>
    <row r="21" spans="1:22" s="42" customFormat="1" ht="22.5" customHeight="1" x14ac:dyDescent="0.25">
      <c r="B21" s="71"/>
      <c r="C21" s="71"/>
      <c r="D21" s="53"/>
      <c r="E21" s="53">
        <v>18</v>
      </c>
      <c r="F21" s="54" t="s">
        <v>25</v>
      </c>
      <c r="G21" s="52"/>
      <c r="H21" s="55"/>
      <c r="I21" s="53"/>
      <c r="J21" s="54"/>
      <c r="K21" s="54" t="s">
        <v>35</v>
      </c>
      <c r="L21" s="52"/>
      <c r="M21" s="43"/>
      <c r="N21" s="43"/>
      <c r="O21" s="43"/>
      <c r="P21" s="43"/>
      <c r="Q21" s="44"/>
      <c r="R21" s="45"/>
      <c r="S21" s="4"/>
      <c r="T21" s="46"/>
      <c r="U21" s="47"/>
      <c r="V21" s="48"/>
    </row>
    <row r="22" spans="1:22" s="42" customFormat="1" ht="15.75" customHeight="1" x14ac:dyDescent="0.25">
      <c r="A22" s="43"/>
      <c r="B22" s="54"/>
      <c r="C22" s="54"/>
      <c r="D22" s="54"/>
      <c r="E22" s="54"/>
      <c r="F22" s="54"/>
      <c r="G22" s="54"/>
      <c r="H22" s="54"/>
      <c r="I22" s="54"/>
      <c r="J22" s="54"/>
      <c r="K22" s="56"/>
      <c r="S22" s="4"/>
    </row>
    <row r="23" spans="1:22" s="42" customFormat="1" x14ac:dyDescent="0.25">
      <c r="B23" s="72" t="s">
        <v>26</v>
      </c>
      <c r="C23" s="72"/>
      <c r="D23" s="72"/>
      <c r="E23" s="52" t="s">
        <v>33</v>
      </c>
      <c r="F23" s="52"/>
      <c r="G23" s="52" t="s">
        <v>27</v>
      </c>
      <c r="H23" s="52"/>
      <c r="I23" s="57"/>
      <c r="J23" s="58"/>
      <c r="K23" s="59"/>
      <c r="L23" s="52" t="s">
        <v>27</v>
      </c>
      <c r="S23" s="4"/>
    </row>
    <row r="24" spans="1:22" s="42" customFormat="1" x14ac:dyDescent="0.25">
      <c r="F24" s="60"/>
      <c r="G24" s="60"/>
      <c r="H24" s="60"/>
      <c r="I24" s="60"/>
      <c r="S24" s="4"/>
    </row>
  </sheetData>
  <mergeCells count="18">
    <mergeCell ref="A8:A9"/>
    <mergeCell ref="B8:B9"/>
    <mergeCell ref="C8:K8"/>
    <mergeCell ref="L8:L9"/>
    <mergeCell ref="M8:M9"/>
    <mergeCell ref="M1:R1"/>
    <mergeCell ref="A2:R2"/>
    <mergeCell ref="A3:R4"/>
    <mergeCell ref="A7:R7"/>
    <mergeCell ref="A5:R6"/>
    <mergeCell ref="N8:P8"/>
    <mergeCell ref="B16:R16"/>
    <mergeCell ref="D20:K20"/>
    <mergeCell ref="B21:C21"/>
    <mergeCell ref="B23:D23"/>
    <mergeCell ref="B18:L18"/>
    <mergeCell ref="R8:R9"/>
    <mergeCell ref="L14:O14"/>
  </mergeCells>
  <pageMargins left="0.59055118110236227" right="0.27559055118110237" top="0.59055118110236227" bottom="0.19685039370078741" header="0" footer="0"/>
  <pageSetup paperSize="9" scale="75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Расчёт НМЦК</vt:lpstr>
      <vt:lpstr>'Расчёт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Оводенко</dc:creator>
  <cp:lastModifiedBy>user</cp:lastModifiedBy>
  <cp:lastPrinted>2025-12-26T07:13:28Z</cp:lastPrinted>
  <dcterms:created xsi:type="dcterms:W3CDTF">2016-04-14T15:19:31Z</dcterms:created>
  <dcterms:modified xsi:type="dcterms:W3CDTF">2026-06-25T03:38:01Z</dcterms:modified>
</cp:coreProperties>
</file>