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ropatkinaah\Desktop\Доски магитно-маркерные Прямой 44 ФЗ Кан-Тэррия\"/>
    </mc:Choice>
  </mc:AlternateContent>
  <bookViews>
    <workbookView xWindow="0" yWindow="0" windowWidth="21840" windowHeight="13740" tabRatio="727" firstSheet="1" activeTab="1"/>
  </bookViews>
  <sheets>
    <sheet name="НМЦК проектно-сметным методом" sheetId="4" state="hidden" r:id="rId1"/>
    <sheet name="Лист1" sheetId="8" r:id="rId2"/>
  </sheets>
  <calcPr calcId="162913"/>
</workbook>
</file>

<file path=xl/calcChain.xml><?xml version="1.0" encoding="utf-8"?>
<calcChain xmlns="http://schemas.openxmlformats.org/spreadsheetml/2006/main">
  <c r="M13" i="8" l="1"/>
  <c r="M14" i="8"/>
  <c r="M15" i="8"/>
  <c r="M12" i="8"/>
  <c r="J13" i="8"/>
  <c r="I13" i="8" s="1"/>
  <c r="J14" i="8"/>
  <c r="I14" i="8" s="1"/>
  <c r="J15" i="8"/>
  <c r="I15" i="8" s="1"/>
  <c r="K15" i="8" l="1"/>
  <c r="K14" i="8"/>
  <c r="M16" i="8"/>
  <c r="D10" i="8" s="1"/>
  <c r="K13" i="8"/>
  <c r="J12" i="8"/>
  <c r="K12" i="8" s="1"/>
  <c r="K16" i="8" s="1"/>
  <c r="I12" i="8" l="1"/>
</calcChain>
</file>

<file path=xl/sharedStrings.xml><?xml version="1.0" encoding="utf-8"?>
<sst xmlns="http://schemas.openxmlformats.org/spreadsheetml/2006/main" count="33" uniqueCount="27">
  <si>
    <t>ср.цена</t>
  </si>
  <si>
    <t>Объект закупки</t>
  </si>
  <si>
    <t>Ед. измерения</t>
  </si>
  <si>
    <t>№ п/п</t>
  </si>
  <si>
    <t>Коэффициент вариации цены</t>
  </si>
  <si>
    <t>КП№2</t>
  </si>
  <si>
    <t>КП№3</t>
  </si>
  <si>
    <t>шт.</t>
  </si>
  <si>
    <t>КП№1
min</t>
  </si>
  <si>
    <t>Количество
(объем)</t>
  </si>
  <si>
    <t>ОКПД/КТРУ</t>
  </si>
  <si>
    <t>ИТОГО Н(М)ЦК(Д):</t>
  </si>
  <si>
    <r>
      <t xml:space="preserve">Основные характеристики объекта закупки: в соответствии с </t>
    </r>
    <r>
      <rPr>
        <sz val="14"/>
        <color rgb="FFFF0000"/>
        <rFont val="Times New Roman"/>
        <family val="1"/>
        <charset val="204"/>
      </rPr>
      <t>техническим заданием (спецификацией)</t>
    </r>
  </si>
  <si>
    <t xml:space="preserve">Обоснование начальной (максимальной) цены контракта: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</si>
  <si>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Н(М)ЦК min</t>
  </si>
  <si>
    <t>Н(М)ЦК рын</t>
  </si>
  <si>
    <t>Начальная (максимальная) цена контракта определена методом сопоставимых рыночных цен в соответствии с ч.2 ст.22 Федерального закона от 05.04.2013 №44-ФЗ, Методическими рекомендациями по применению методов определения начальной (максимальной) цены контракта, утвержденными приказом Минэкономразвития России от 2 октября 2013 г. № 567. 
Коэффициент вариации не превышает 33%, что свидетельствует об однородности совокупности значений, используемых в расчете.</t>
  </si>
  <si>
    <t>Примечание:
На основании принципа эффективности использования средств бюджетного учреждения заказчиком принято решение использовать при определении Н(М)ЦК минимальную цену товара (работы, услуги), не превышающую среднюю цену товара (работы, услуги).</t>
  </si>
  <si>
    <t>Начальная (максимальная) цена контракта:</t>
  </si>
  <si>
    <r>
      <t xml:space="preserve">Информации о валюте, используемой для формирования цены контракта и расчетов с поставщиком </t>
    </r>
    <r>
      <rPr>
        <sz val="14"/>
        <color rgb="FFFF0000"/>
        <rFont val="Times New Roman"/>
        <family val="1"/>
        <charset val="204"/>
      </rPr>
      <t>(подрядчиком, исполнителем</t>
    </r>
    <r>
      <rPr>
        <sz val="14"/>
        <color theme="1"/>
        <rFont val="Times New Roman"/>
        <family val="1"/>
        <charset val="204"/>
      </rPr>
      <t>): российский рубль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не применяется</t>
    </r>
  </si>
  <si>
    <t>32.99.53.130-00000001</t>
  </si>
  <si>
    <t>32.99.53.130-00000002</t>
  </si>
  <si>
    <t xml:space="preserve">Доска магнитно-маркерная (100*70 см)
</t>
  </si>
  <si>
    <t>Доска магнитно-маркерная (100*150 см)</t>
  </si>
  <si>
    <t xml:space="preserve">Доска магнитно-маркерная (120*240 см)
</t>
  </si>
  <si>
    <t>Поставка учебных досок __________________________________</t>
  </si>
  <si>
    <r>
      <rPr>
        <sz val="14"/>
        <color rgb="FFFF0000"/>
        <rFont val="Times New Roman"/>
        <family val="1"/>
        <charset val="204"/>
      </rPr>
      <t xml:space="preserve">Ценовая информация о ценах сопоставимых товаров, работ, услуг, содержащаяся в исполненных контрактах, по которым не взыскивались неустойки (штрафы, пени) в связи с неисполнением или ненадлежащим исполнением обязательств, предусмотренных этими контрактами, и которые были заключены заказчиками на территории субъектов Российской Федерации, входящих в состав Уральского федерального округа за период не менее чем в течение последнего календарного года, не найдена. 
Заказчиком направлен запрос №_179755__ от _31.03.2026____ о цене товара субъектам деятельности в сфере промышленности, информация о которых включена в ГИСП. В установленный срок ответ на запрос о предоставлении информации о цене товаров от субъектов деятельности в сфере промышленности и/или поставщиков, которые осуществляют поставку происходящих из государств - членов ЕАЭС товаров, не поступили.
Заказчиком размещен запрос о предоставлении ценовой информации в единой информационной системе  № 0367100010726000022__  от _01.04.2026____, в ответ получено _0___ коммерческих предложений (Исх.№ ___ от ____).
</t>
    </r>
    <r>
      <rPr>
        <sz val="14"/>
        <color theme="1"/>
        <rFont val="Times New Roman"/>
        <family val="1"/>
        <charset val="204"/>
      </rPr>
      <t xml:space="preserve">
Заказчиком направлен с  использованием электронной почты письменный запрос </t>
    </r>
    <r>
      <rPr>
        <sz val="14"/>
        <color rgb="FFFF0000"/>
        <rFont val="Times New Roman"/>
        <family val="1"/>
        <charset val="204"/>
      </rPr>
      <t xml:space="preserve"> № _1400_  от _07.04.2026______</t>
    </r>
    <r>
      <rPr>
        <sz val="14"/>
        <color theme="1"/>
        <rFont val="Times New Roman"/>
        <family val="1"/>
        <charset val="204"/>
      </rPr>
      <t xml:space="preserve"> о предоставлении ценовой информации  </t>
    </r>
    <r>
      <rPr>
        <sz val="14"/>
        <color rgb="FFFF0000"/>
        <rFont val="Times New Roman"/>
        <family val="1"/>
        <charset val="204"/>
      </rPr>
      <t>пяти</t>
    </r>
    <r>
      <rPr>
        <sz val="14"/>
        <color theme="1"/>
        <rFont val="Times New Roman"/>
        <family val="1"/>
        <charset val="204"/>
      </rPr>
      <t xml:space="preserve"> поставщикам (подрядчикам, исполнителям), обладающим опытом поставок соответствующих товаров,</t>
    </r>
    <r>
      <rPr>
        <sz val="14"/>
        <color rgb="FFFF0000"/>
        <rFont val="Times New Roman"/>
        <family val="1"/>
        <charset val="204"/>
      </rPr>
      <t xml:space="preserve"> выполнения</t>
    </r>
    <r>
      <rPr>
        <sz val="14"/>
        <color theme="1"/>
        <rFont val="Times New Roman"/>
        <family val="1"/>
        <charset val="204"/>
      </rPr>
      <t xml:space="preserve"> работ, </t>
    </r>
    <r>
      <rPr>
        <sz val="14"/>
        <color rgb="FFFF0000"/>
        <rFont val="Times New Roman"/>
        <family val="1"/>
        <charset val="204"/>
      </rPr>
      <t>оказания</t>
    </r>
    <r>
      <rPr>
        <sz val="14"/>
        <color theme="1"/>
        <rFont val="Times New Roman"/>
        <family val="1"/>
        <charset val="204"/>
      </rPr>
      <t xml:space="preserve"> услуг, информация о которых имеется в свободном доступе (в частности, опубликована в печати, размещена на сайтах в сети "Интернет"). 
Ценовая информация получена от  3 поставщиков </t>
    </r>
    <r>
      <rPr>
        <sz val="14"/>
        <color rgb="FFFF0000"/>
        <rFont val="Times New Roman"/>
        <family val="1"/>
        <charset val="204"/>
      </rPr>
      <t>(подрядчиков, исполнителей</t>
    </r>
    <r>
      <rPr>
        <sz val="14"/>
        <color theme="1"/>
        <rFont val="Times New Roman"/>
        <family val="1"/>
        <charset val="204"/>
      </rPr>
      <t xml:space="preserve">): коммерческие предложения </t>
    </r>
    <r>
      <rPr>
        <sz val="14"/>
        <color rgb="FFFF0000"/>
        <rFont val="Times New Roman"/>
        <family val="1"/>
        <charset val="204"/>
      </rPr>
      <t>№1 от_УТ-10370__ №_07.04.2026__, №2  от  08.04.2026_ №_б/н_, №3  от _13.04.2026__ №_102______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</si>
</sst>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1" fontId="3" fillId="2" borderId="0" xfId="0" applyNumberFormat="1" applyFont="1" applyFill="1" applyAlignment="1" applyProtection="1">
      <alignment horizontal="center" vertical="center" wrapText="1"/>
      <protection locked="0"/>
    </xf>
    <xf numFmtId="4" fontId="3" fillId="0" borderId="0" xfId="0" applyNumberFormat="1" applyFont="1" applyFill="1" applyAlignment="1" applyProtection="1">
      <alignment horizontal="center" vertical="center" wrapText="1"/>
      <protection locked="0"/>
    </xf>
    <xf numFmtId="1" fontId="0" fillId="2" borderId="0" xfId="0" applyNumberForma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vertical="center" wrapText="1"/>
      <protection locked="0"/>
    </xf>
    <xf numFmtId="4" fontId="4" fillId="0" borderId="0" xfId="0" applyNumberFormat="1" applyFont="1" applyFill="1" applyAlignment="1" applyProtection="1">
      <alignment horizontal="center" vertical="center" wrapText="1"/>
      <protection locked="0"/>
    </xf>
    <xf numFmtId="4" fontId="4" fillId="2" borderId="0" xfId="0" applyNumberFormat="1" applyFont="1" applyFill="1" applyAlignment="1" applyProtection="1">
      <alignment horizontal="center" vertical="center" wrapText="1"/>
      <protection locked="0"/>
    </xf>
    <xf numFmtId="4" fontId="0" fillId="2" borderId="0" xfId="0" applyNumberFormat="1" applyFill="1" applyBorder="1" applyAlignment="1" applyProtection="1">
      <alignment vertical="center" wrapText="1"/>
      <protection locked="0"/>
    </xf>
    <xf numFmtId="4" fontId="0" fillId="0" borderId="0" xfId="0" applyNumberFormat="1" applyFill="1" applyBorder="1" applyAlignment="1" applyProtection="1">
      <alignment horizontal="center" vertical="center" wrapText="1"/>
      <protection locked="0"/>
    </xf>
    <xf numFmtId="4" fontId="0" fillId="2" borderId="0" xfId="0" applyNumberForma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Alignment="1" applyProtection="1">
      <alignment horizontal="center" vertical="center" wrapText="1"/>
      <protection locked="0"/>
    </xf>
    <xf numFmtId="4" fontId="0" fillId="2" borderId="0" xfId="0" applyNumberFormat="1" applyFill="1" applyAlignment="1" applyProtection="1">
      <alignment horizontal="center" vertical="center" wrapText="1"/>
      <protection locked="0"/>
    </xf>
    <xf numFmtId="1" fontId="0" fillId="2" borderId="0" xfId="0" applyNumberFormat="1" applyFill="1" applyAlignment="1" applyProtection="1">
      <alignment horizontal="center" vertical="center" wrapText="1"/>
      <protection locked="0"/>
    </xf>
    <xf numFmtId="4" fontId="5" fillId="2" borderId="0" xfId="0" applyNumberFormat="1" applyFont="1" applyFill="1" applyBorder="1" applyAlignment="1" applyProtection="1">
      <alignment horizontal="right" vertical="center" wrapText="1"/>
    </xf>
    <xf numFmtId="4" fontId="3" fillId="2" borderId="0" xfId="0" applyNumberFormat="1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Fill="1" applyAlignment="1" applyProtection="1">
      <alignment horizontal="center" vertical="center" wrapText="1"/>
      <protection locked="0"/>
    </xf>
    <xf numFmtId="4" fontId="6" fillId="2" borderId="0" xfId="0" applyNumberFormat="1" applyFont="1" applyFill="1" applyBorder="1" applyAlignment="1" applyProtection="1">
      <alignment vertical="center" wrapText="1"/>
      <protection locked="0"/>
    </xf>
    <xf numFmtId="4" fontId="0" fillId="0" borderId="1" xfId="0" applyNumberFormat="1" applyFill="1" applyBorder="1" applyAlignment="1" applyProtection="1">
      <alignment horizontal="center" vertical="center" wrapText="1"/>
      <protection locked="0"/>
    </xf>
    <xf numFmtId="4" fontId="8" fillId="3" borderId="0" xfId="0" applyNumberFormat="1" applyFont="1" applyFill="1" applyBorder="1" applyAlignment="1" applyProtection="1">
      <alignment vertical="center" wrapText="1"/>
    </xf>
    <xf numFmtId="4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2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top" wrapText="1"/>
    </xf>
    <xf numFmtId="1" fontId="10" fillId="2" borderId="0" xfId="0" applyNumberFormat="1" applyFont="1" applyFill="1" applyAlignment="1" applyProtection="1">
      <alignment horizontal="left" vertical="center" wrapText="1"/>
      <protection locked="0"/>
    </xf>
    <xf numFmtId="4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0" xfId="0" applyNumberFormat="1" applyFont="1" applyFill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4" fontId="5" fillId="2" borderId="0" xfId="0" applyNumberFormat="1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left" vertical="center" wrapText="1"/>
      <protection locked="0"/>
    </xf>
    <xf numFmtId="4" fontId="3" fillId="2" borderId="0" xfId="0" applyNumberFormat="1" applyFont="1" applyFill="1" applyAlignment="1" applyProtection="1">
      <alignment horizontal="left" vertical="center" wrapText="1"/>
      <protection locked="0"/>
    </xf>
    <xf numFmtId="4" fontId="8" fillId="2" borderId="0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112058</xdr:colOff>
      <xdr:row>0</xdr:row>
      <xdr:rowOff>327212</xdr:rowOff>
    </xdr:from>
    <xdr:ext cx="4628030" cy="2497350"/>
    <xdr:sp macro="" textlink="">
      <xdr:nvSpPr>
        <xdr:cNvPr id="2" name="TextBox 1"/>
        <xdr:cNvSpPr txBox="1"/>
      </xdr:nvSpPr>
      <xdr:spPr>
        <a:xfrm>
          <a:off x="18200033" y="241487"/>
          <a:ext cx="4628030" cy="2497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400" i="0">
              <a:latin typeface="Cambria Math" panose="02040503050406030204" pitchFamily="18" charset="0"/>
            </a:rPr>
            <a:t>〖</a:t>
          </a:r>
          <a:r>
            <a:rPr lang="ru-RU" sz="1400" b="0" i="0">
              <a:latin typeface="Cambria Math"/>
            </a:rPr>
            <a:t>НМЦК</a:t>
          </a:r>
          <a:r>
            <a:rPr lang="ru-RU" sz="1400" b="0" i="0">
              <a:latin typeface="Cambria Math" panose="02040503050406030204" pitchFamily="18" charset="0"/>
            </a:rPr>
            <a:t>〗^</a:t>
          </a:r>
          <a:r>
            <a:rPr lang="ru-RU" sz="1400" b="0" i="0">
              <a:latin typeface="Cambria Math"/>
            </a:rPr>
            <a:t>рын= </a:t>
          </a:r>
          <a:r>
            <a:rPr lang="en-US" sz="1400" b="0" i="0">
              <a:latin typeface="Cambria Math"/>
            </a:rPr>
            <a:t> 𝑣</a:t>
          </a:r>
          <a:r>
            <a:rPr lang="ru-RU" sz="1400" b="0" i="0">
              <a:latin typeface="Cambria Math" panose="02040503050406030204" pitchFamily="18" charset="0"/>
            </a:rPr>
            <a:t>/</a:t>
          </a:r>
          <a:r>
            <a:rPr lang="en-US" sz="1400" b="0" i="0">
              <a:latin typeface="Cambria Math"/>
            </a:rPr>
            <a:t>𝑛</a:t>
          </a:r>
          <a:r>
            <a:rPr lang="ru-RU" sz="1400" b="0" i="0">
              <a:latin typeface="Cambria Math"/>
            </a:rPr>
            <a:t>  ∗ </a:t>
          </a:r>
          <a:r>
            <a:rPr lang="ru-RU" sz="1400" b="0" i="0">
              <a:latin typeface="Cambria Math" panose="02040503050406030204" pitchFamily="18" charset="0"/>
            </a:rPr>
            <a:t>∑2</a:t>
          </a:r>
          <a:r>
            <a:rPr lang="en-US" sz="1400" b="0" i="0">
              <a:latin typeface="Cambria Math" panose="02040503050406030204" pitchFamily="18" charset="0"/>
            </a:rPr>
            <a:t>_</a:t>
          </a:r>
          <a:r>
            <a:rPr lang="ru-RU" sz="1400" b="0" i="0">
              <a:latin typeface="Cambria Math" panose="02040503050406030204" pitchFamily="18" charset="0"/>
            </a:rPr>
            <a:t>(</a:t>
          </a:r>
          <a:r>
            <a:rPr lang="en-US" sz="1400" b="0" i="0">
              <a:latin typeface="Cambria Math"/>
            </a:rPr>
            <a:t>𝑖=1</a:t>
          </a:r>
          <a:r>
            <a:rPr lang="ru-RU" sz="1400" b="0" i="0">
              <a:latin typeface="Cambria Math" panose="02040503050406030204" pitchFamily="18" charset="0"/>
            </a:rPr>
            <a:t>)</a:t>
          </a:r>
          <a:r>
            <a:rPr lang="en-US" sz="1400" b="0" i="0">
              <a:latin typeface="Cambria Math" panose="02040503050406030204" pitchFamily="18" charset="0"/>
            </a:rPr>
            <a:t>^</a:t>
          </a:r>
          <a:r>
            <a:rPr lang="en-US" sz="1400" b="0" i="0">
              <a:latin typeface="Cambria Math"/>
            </a:rPr>
            <a:t>𝑛</a:t>
          </a:r>
          <a:r>
            <a:rPr lang="en-US" sz="1400" b="0" i="0">
              <a:latin typeface="Cambria Math" panose="02040503050406030204" pitchFamily="18" charset="0"/>
            </a:rPr>
            <a:t>▒</a:t>
          </a:r>
          <a:r>
            <a:rPr lang="ru-RU" sz="1400" b="0" i="0">
              <a:latin typeface="Cambria Math"/>
            </a:rPr>
            <a:t>ц</a:t>
          </a:r>
          <a:r>
            <a:rPr lang="ru-RU" sz="1400" b="0" i="0">
              <a:latin typeface="Cambria Math" panose="02040503050406030204" pitchFamily="18" charset="0"/>
            </a:rPr>
            <a:t>_</a:t>
          </a:r>
          <a:r>
            <a:rPr lang="en-US" sz="1400" b="0" i="0">
              <a:latin typeface="Cambria Math"/>
            </a:rPr>
            <a:t>𝑖</a:t>
          </a:r>
          <a:endParaRPr lang="ru-RU" sz="1400"/>
        </a:p>
        <a:p>
          <a:r>
            <a:rPr lang="ru-RU" sz="14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〖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НМЦК</a:t>
          </a:r>
          <a:r>
            <a:rPr lang="ru-RU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〗^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рын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НМЦК, определяемая методом сопоставимых рыночных цен (анализа рынка);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 - количество (объем) закупаемого товара (работы, услуги);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- количество значений, используемых в расчете;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- номер источника ценовой информации;</a:t>
          </a:r>
        </a:p>
        <a:p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ru-RU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цена единицы товара, работы, услуги, представленная в источнике с номером i, скорректированная с учетом коэффициентов (индексов)</a:t>
          </a:r>
          <a:endParaRPr lang="ru-RU" sz="1400"/>
        </a:p>
      </xdr:txBody>
    </xdr:sp>
    <xdr:clientData/>
  </xdr:oneCellAnchor>
  <xdr:oneCellAnchor>
    <xdr:from>
      <xdr:col>14</xdr:col>
      <xdr:colOff>182496</xdr:colOff>
      <xdr:row>7</xdr:row>
      <xdr:rowOff>517071</xdr:rowOff>
    </xdr:from>
    <xdr:ext cx="4552950" cy="2133600"/>
    <xdr:sp macro="" textlink="">
      <xdr:nvSpPr>
        <xdr:cNvPr id="3" name="TextBox 2"/>
        <xdr:cNvSpPr txBox="1"/>
      </xdr:nvSpPr>
      <xdr:spPr>
        <a:xfrm>
          <a:off x="18729032" y="3143250"/>
          <a:ext cx="4552950" cy="2133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0" i="0">
              <a:latin typeface="Cambria Math"/>
            </a:rPr>
            <a:t>𝑉= </a:t>
          </a:r>
          <a:r>
            <a:rPr lang="en-US" sz="1400" b="0" i="0">
              <a:latin typeface="Cambria Math"/>
              <a:ea typeface="Cambria Math"/>
            </a:rPr>
            <a:t> 𝜎</a:t>
          </a:r>
          <a:r>
            <a:rPr lang="en-US" sz="1400" b="0" i="0">
              <a:latin typeface="Cambria Math" panose="02040503050406030204" pitchFamily="18" charset="0"/>
              <a:ea typeface="Cambria Math"/>
            </a:rPr>
            <a:t>/(</a:t>
          </a:r>
          <a:r>
            <a:rPr lang="en-US" sz="1400" b="0" i="0">
              <a:latin typeface="Cambria Math"/>
            </a:rPr>
            <a:t>&lt;</a:t>
          </a:r>
          <a:r>
            <a:rPr lang="ru-RU" sz="1400" b="0" i="0">
              <a:latin typeface="Cambria Math"/>
            </a:rPr>
            <a:t>ц</a:t>
          </a:r>
          <a:r>
            <a:rPr lang="en-US" sz="1400" b="0" i="0">
              <a:latin typeface="Cambria Math"/>
            </a:rPr>
            <a:t>&gt;</a:t>
          </a:r>
          <a:r>
            <a:rPr lang="en-US" sz="1400" b="0" i="0">
              <a:latin typeface="Cambria Math" panose="02040503050406030204" pitchFamily="18" charset="0"/>
            </a:rPr>
            <a:t>)</a:t>
          </a:r>
          <a:r>
            <a:rPr lang="en-US" sz="1400" b="0" i="0">
              <a:latin typeface="Cambria Math"/>
            </a:rPr>
            <a:t>  ∗100</a:t>
          </a:r>
          <a:endParaRPr lang="en-US" sz="1400" b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Cambria Math"/>
              <a:cs typeface="+mn-cs"/>
            </a:rPr>
            <a:t>𝜎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= 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 (∑2_(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𝑖=1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)^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𝑛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▒〖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(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^ 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−&lt;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&gt;)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〗^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2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 )/(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𝑛 −1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)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среднее квадратичное отклонение;</a:t>
          </a:r>
        </a:p>
        <a:p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^ 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цена единицы товара, работы, услуги, указанная в источнике с номером i;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&lt;ц&gt; - средняя арифметическая величина цены единицы товара, работы, услуги;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- количество значений, используемых в расчете.</a:t>
          </a:r>
        </a:p>
        <a:p>
          <a:endParaRPr lang="en-US" sz="1400" b="0"/>
        </a:p>
      </xdr:txBody>
    </xdr:sp>
    <xdr:clientData/>
  </xdr:oneCellAnchor>
  <xdr:oneCellAnchor>
    <xdr:from>
      <xdr:col>13</xdr:col>
      <xdr:colOff>112058</xdr:colOff>
      <xdr:row>2</xdr:row>
      <xdr:rowOff>327212</xdr:rowOff>
    </xdr:from>
    <xdr:ext cx="4628030" cy="311496"/>
    <xdr:sp macro="" textlink="">
      <xdr:nvSpPr>
        <xdr:cNvPr id="4" name="TextBox 3"/>
        <xdr:cNvSpPr txBox="1"/>
      </xdr:nvSpPr>
      <xdr:spPr>
        <a:xfrm>
          <a:off x="17304683" y="793937"/>
          <a:ext cx="46280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4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5" sqref="I25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abSelected="1" topLeftCell="A7" zoomScaleNormal="100" workbookViewId="0">
      <selection activeCell="A9" sqref="A9:N9"/>
    </sheetView>
  </sheetViews>
  <sheetFormatPr defaultColWidth="9.140625" defaultRowHeight="15" x14ac:dyDescent="0.25"/>
  <cols>
    <col min="1" max="1" width="6.42578125" style="12" customWidth="1"/>
    <col min="2" max="2" width="28.140625" style="12" customWidth="1"/>
    <col min="3" max="3" width="63.42578125" style="11" customWidth="1"/>
    <col min="4" max="4" width="14.5703125" style="10" customWidth="1"/>
    <col min="5" max="5" width="13.42578125" style="10" customWidth="1"/>
    <col min="6" max="8" width="15.85546875" style="16" customWidth="1"/>
    <col min="9" max="9" width="15.28515625" style="10" customWidth="1"/>
    <col min="10" max="10" width="16" style="10" customWidth="1"/>
    <col min="11" max="11" width="15.85546875" style="10" customWidth="1"/>
    <col min="12" max="12" width="0" style="10" hidden="1" customWidth="1"/>
    <col min="13" max="13" width="15.42578125" style="10" customWidth="1"/>
    <col min="14" max="14" width="4" style="10" customWidth="1"/>
    <col min="15" max="15" width="9.140625" style="11"/>
    <col min="16" max="16" width="9.28515625" style="11" bestFit="1" customWidth="1"/>
    <col min="17" max="16384" width="9.140625" style="11"/>
  </cols>
  <sheetData>
    <row r="1" spans="1:14" s="6" customFormat="1" ht="18.75" customHeight="1" x14ac:dyDescent="0.25">
      <c r="A1" s="39"/>
      <c r="B1" s="39"/>
      <c r="C1" s="40"/>
      <c r="D1" s="40"/>
      <c r="E1" s="40"/>
      <c r="F1" s="40"/>
      <c r="G1" s="40"/>
      <c r="H1" s="40"/>
      <c r="I1" s="40"/>
      <c r="J1" s="40"/>
      <c r="K1" s="40"/>
      <c r="L1" s="5"/>
      <c r="M1" s="5"/>
      <c r="N1" s="5"/>
    </row>
    <row r="2" spans="1:14" s="6" customFormat="1" ht="18.75" x14ac:dyDescent="0.25">
      <c r="A2" s="1"/>
      <c r="B2" s="1"/>
      <c r="C2" s="14"/>
      <c r="D2" s="2"/>
      <c r="E2" s="2"/>
      <c r="F2" s="16"/>
      <c r="G2" s="16"/>
      <c r="H2" s="16"/>
      <c r="I2" s="2"/>
      <c r="J2" s="2"/>
      <c r="K2" s="2"/>
      <c r="L2" s="5"/>
      <c r="M2" s="5"/>
      <c r="N2" s="5"/>
    </row>
    <row r="3" spans="1:14" s="6" customFormat="1" ht="31.9" customHeight="1" x14ac:dyDescent="0.25">
      <c r="A3" s="41" t="s">
        <v>13</v>
      </c>
      <c r="B3" s="41"/>
      <c r="C3" s="41"/>
      <c r="D3" s="41"/>
      <c r="E3" s="41"/>
      <c r="F3" s="41"/>
      <c r="G3" s="41"/>
      <c r="H3" s="41"/>
      <c r="I3" s="41"/>
      <c r="J3" s="41"/>
      <c r="K3" s="2"/>
      <c r="L3" s="5"/>
      <c r="M3" s="5"/>
      <c r="N3" s="5"/>
    </row>
    <row r="4" spans="1:14" s="6" customFormat="1" ht="34.9" customHeight="1" x14ac:dyDescent="0.25">
      <c r="A4" s="15"/>
      <c r="B4" s="4"/>
      <c r="C4" s="45" t="s">
        <v>25</v>
      </c>
      <c r="D4" s="45"/>
      <c r="E4" s="45"/>
      <c r="F4" s="45"/>
      <c r="G4" s="45"/>
      <c r="H4" s="45"/>
      <c r="I4" s="4"/>
      <c r="J4" s="4"/>
      <c r="K4" s="4"/>
      <c r="L4" s="5"/>
      <c r="M4" s="5"/>
      <c r="N4" s="5"/>
    </row>
    <row r="5" spans="1:14" s="6" customFormat="1" ht="23.25" customHeight="1" x14ac:dyDescent="0.25">
      <c r="A5" s="42" t="s">
        <v>12</v>
      </c>
      <c r="B5" s="42"/>
      <c r="C5" s="42"/>
      <c r="D5" s="42"/>
      <c r="E5" s="42"/>
      <c r="F5" s="42"/>
      <c r="G5" s="42"/>
      <c r="H5" s="42"/>
      <c r="I5" s="42"/>
      <c r="J5" s="42"/>
      <c r="K5" s="2"/>
      <c r="L5" s="5"/>
      <c r="M5" s="5"/>
      <c r="N5" s="5"/>
    </row>
    <row r="6" spans="1:14" s="6" customFormat="1" ht="9.75" customHeight="1" x14ac:dyDescent="0.25">
      <c r="A6" s="1"/>
      <c r="B6" s="1"/>
      <c r="C6" s="14"/>
      <c r="D6" s="2"/>
      <c r="E6" s="2"/>
      <c r="F6" s="16"/>
      <c r="G6" s="16"/>
      <c r="H6" s="16"/>
      <c r="I6" s="2"/>
      <c r="J6" s="2"/>
      <c r="K6" s="2"/>
      <c r="L6" s="5"/>
      <c r="M6" s="5"/>
      <c r="N6" s="5"/>
    </row>
    <row r="7" spans="1:14" s="6" customFormat="1" ht="69.75" customHeight="1" x14ac:dyDescent="0.25">
      <c r="A7" s="43" t="s">
        <v>16</v>
      </c>
      <c r="B7" s="43"/>
      <c r="C7" s="43"/>
      <c r="D7" s="43"/>
      <c r="E7" s="43"/>
      <c r="F7" s="43"/>
      <c r="G7" s="43"/>
      <c r="H7" s="43"/>
      <c r="I7" s="43"/>
      <c r="J7" s="43"/>
      <c r="K7" s="2"/>
      <c r="L7" s="5"/>
      <c r="M7" s="5"/>
      <c r="N7" s="5"/>
    </row>
    <row r="8" spans="1:14" s="6" customFormat="1" ht="239.25" customHeight="1" x14ac:dyDescent="0.25">
      <c r="A8" s="44" t="s">
        <v>26</v>
      </c>
      <c r="B8" s="44"/>
      <c r="C8" s="44"/>
      <c r="D8" s="44"/>
      <c r="E8" s="44"/>
      <c r="F8" s="44"/>
      <c r="G8" s="44"/>
      <c r="H8" s="44"/>
      <c r="I8" s="44"/>
      <c r="J8" s="44"/>
      <c r="K8" s="2"/>
      <c r="L8" s="5"/>
      <c r="M8" s="5"/>
      <c r="N8" s="5"/>
    </row>
    <row r="9" spans="1:14" s="6" customFormat="1" ht="59.25" customHeight="1" x14ac:dyDescent="0.25">
      <c r="A9" s="44" t="s">
        <v>19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 s="9" customFormat="1" ht="28.9" customHeight="1" x14ac:dyDescent="0.25">
      <c r="A10" s="3"/>
      <c r="B10" s="3"/>
      <c r="C10" s="13" t="s">
        <v>18</v>
      </c>
      <c r="D10" s="19">
        <f>M16</f>
        <v>590396.13</v>
      </c>
      <c r="E10" s="7"/>
      <c r="F10" s="17"/>
      <c r="G10" s="17"/>
      <c r="H10" s="17"/>
      <c r="I10" s="7"/>
      <c r="J10" s="7"/>
      <c r="K10" s="7"/>
      <c r="L10" s="8"/>
      <c r="M10" s="8"/>
      <c r="N10" s="8"/>
    </row>
    <row r="11" spans="1:14" s="6" customFormat="1" ht="64.5" customHeight="1" x14ac:dyDescent="0.25">
      <c r="A11" s="22" t="s">
        <v>3</v>
      </c>
      <c r="B11" s="22" t="s">
        <v>10</v>
      </c>
      <c r="C11" s="23" t="s">
        <v>1</v>
      </c>
      <c r="D11" s="23" t="s">
        <v>2</v>
      </c>
      <c r="E11" s="23" t="s">
        <v>9</v>
      </c>
      <c r="F11" s="24" t="s">
        <v>8</v>
      </c>
      <c r="G11" s="25" t="s">
        <v>5</v>
      </c>
      <c r="H11" s="25" t="s">
        <v>6</v>
      </c>
      <c r="I11" s="26" t="s">
        <v>4</v>
      </c>
      <c r="J11" s="27" t="s">
        <v>0</v>
      </c>
      <c r="K11" s="27" t="s">
        <v>15</v>
      </c>
      <c r="L11" s="5"/>
      <c r="M11" s="28" t="s">
        <v>14</v>
      </c>
      <c r="N11" s="5"/>
    </row>
    <row r="12" spans="1:14" s="6" customFormat="1" ht="24" customHeight="1" x14ac:dyDescent="0.25">
      <c r="A12" s="29">
        <v>1</v>
      </c>
      <c r="B12" s="29" t="s">
        <v>20</v>
      </c>
      <c r="C12" s="29" t="s">
        <v>23</v>
      </c>
      <c r="D12" s="30" t="s">
        <v>7</v>
      </c>
      <c r="E12" s="30">
        <v>3</v>
      </c>
      <c r="F12" s="31">
        <v>29085.57</v>
      </c>
      <c r="G12" s="31">
        <v>26800</v>
      </c>
      <c r="H12" s="31">
        <v>35000</v>
      </c>
      <c r="I12" s="32">
        <f>(STDEV(F12:H12)/J12)*100</f>
        <v>13.968263202197701</v>
      </c>
      <c r="J12" s="33">
        <f>IFERROR(ROUND(AVERAGE(F12:H12),2),0)</f>
        <v>30295.19</v>
      </c>
      <c r="K12" s="33">
        <f>J12*E12</f>
        <v>90885.569999999992</v>
      </c>
      <c r="L12" s="5"/>
      <c r="M12" s="34">
        <f>E12*F12</f>
        <v>87256.709999999992</v>
      </c>
      <c r="N12" s="5"/>
    </row>
    <row r="13" spans="1:14" s="6" customFormat="1" ht="24" customHeight="1" x14ac:dyDescent="0.25">
      <c r="A13" s="29">
        <v>2</v>
      </c>
      <c r="B13" s="29" t="s">
        <v>21</v>
      </c>
      <c r="C13" s="35" t="s">
        <v>24</v>
      </c>
      <c r="D13" s="30" t="s">
        <v>7</v>
      </c>
      <c r="E13" s="30">
        <v>3</v>
      </c>
      <c r="F13" s="31">
        <v>10815.36</v>
      </c>
      <c r="G13" s="31">
        <v>20000</v>
      </c>
      <c r="H13" s="31">
        <v>15000</v>
      </c>
      <c r="I13" s="32">
        <f>(STDEV(F13:H13)/J13)*100</f>
        <v>30.110078528210089</v>
      </c>
      <c r="J13" s="33">
        <f>IFERROR(ROUND(AVERAGE(F13:H13),2),0)</f>
        <v>15271.79</v>
      </c>
      <c r="K13" s="33">
        <f>J13*E13</f>
        <v>45815.37</v>
      </c>
      <c r="L13" s="5"/>
      <c r="M13" s="34">
        <f t="shared" ref="M13:M15" si="0">E13*F13</f>
        <v>32446.080000000002</v>
      </c>
      <c r="N13" s="5"/>
    </row>
    <row r="14" spans="1:14" s="6" customFormat="1" ht="24" customHeight="1" x14ac:dyDescent="0.25">
      <c r="A14" s="29">
        <v>3</v>
      </c>
      <c r="B14" s="29" t="s">
        <v>20</v>
      </c>
      <c r="C14" s="35" t="s">
        <v>22</v>
      </c>
      <c r="D14" s="30" t="s">
        <v>7</v>
      </c>
      <c r="E14" s="30">
        <v>30</v>
      </c>
      <c r="F14" s="31">
        <v>15008.76</v>
      </c>
      <c r="G14" s="31">
        <v>17300</v>
      </c>
      <c r="H14" s="31">
        <v>20000</v>
      </c>
      <c r="I14" s="32">
        <f>(STDEV(F14:H14)/J14)*100</f>
        <v>14.32881540275023</v>
      </c>
      <c r="J14" s="33">
        <f>IFERROR(ROUND(AVERAGE(F14:H14),2),0)</f>
        <v>17436.25</v>
      </c>
      <c r="K14" s="33">
        <f>J14*E14</f>
        <v>523087.5</v>
      </c>
      <c r="L14" s="5"/>
      <c r="M14" s="34">
        <f t="shared" si="0"/>
        <v>450262.8</v>
      </c>
      <c r="N14" s="5"/>
    </row>
    <row r="15" spans="1:14" s="6" customFormat="1" ht="24" customHeight="1" x14ac:dyDescent="0.25">
      <c r="A15" s="29">
        <v>4</v>
      </c>
      <c r="B15" s="29" t="s">
        <v>21</v>
      </c>
      <c r="C15" s="29" t="s">
        <v>23</v>
      </c>
      <c r="D15" s="30" t="s">
        <v>7</v>
      </c>
      <c r="E15" s="30">
        <v>2</v>
      </c>
      <c r="F15" s="31">
        <v>10215.27</v>
      </c>
      <c r="G15" s="31">
        <v>16300</v>
      </c>
      <c r="H15" s="31">
        <v>15000</v>
      </c>
      <c r="I15" s="32">
        <f>(STDEV(F15:H15)/J15)*100</f>
        <v>23.155541599088501</v>
      </c>
      <c r="J15" s="33">
        <f>IFERROR(ROUND(AVERAGE(F15:H15),2),0)</f>
        <v>13838.42</v>
      </c>
      <c r="K15" s="33">
        <f>J15*E15</f>
        <v>27676.84</v>
      </c>
      <c r="L15" s="5"/>
      <c r="M15" s="34">
        <f t="shared" si="0"/>
        <v>20430.54</v>
      </c>
      <c r="N15" s="5"/>
    </row>
    <row r="16" spans="1:14" ht="24" customHeight="1" x14ac:dyDescent="0.25">
      <c r="A16" s="37" t="s">
        <v>11</v>
      </c>
      <c r="B16" s="37"/>
      <c r="C16" s="37"/>
      <c r="D16" s="37"/>
      <c r="E16" s="37"/>
      <c r="F16" s="37"/>
      <c r="G16" s="37"/>
      <c r="H16" s="37"/>
      <c r="I16" s="37"/>
      <c r="J16" s="38"/>
      <c r="K16" s="21">
        <f>SUM(K12:K12)</f>
        <v>90885.569999999992</v>
      </c>
      <c r="L16" s="18"/>
      <c r="M16" s="20">
        <f>SUM(M12:M15)</f>
        <v>590396.13</v>
      </c>
    </row>
    <row r="17" spans="1:14" ht="61.5" customHeight="1" x14ac:dyDescent="0.25">
      <c r="A17" s="36" t="s">
        <v>17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1:14" ht="45.75" customHeight="1" x14ac:dyDescent="0.25">
      <c r="L18" s="11"/>
      <c r="M18" s="11"/>
      <c r="N18" s="11"/>
    </row>
    <row r="19" spans="1:14" ht="45.75" customHeight="1" x14ac:dyDescent="0.25">
      <c r="L19" s="11"/>
      <c r="M19" s="11"/>
      <c r="N19" s="11"/>
    </row>
    <row r="20" spans="1:14" ht="45.75" customHeight="1" x14ac:dyDescent="0.25">
      <c r="L20" s="11"/>
      <c r="M20" s="11"/>
      <c r="N20" s="11"/>
    </row>
    <row r="21" spans="1:14" ht="45.75" customHeight="1" x14ac:dyDescent="0.25">
      <c r="L21" s="11"/>
      <c r="M21" s="11"/>
      <c r="N21" s="11"/>
    </row>
    <row r="22" spans="1:14" ht="45.75" customHeight="1" x14ac:dyDescent="0.25">
      <c r="L22" s="11"/>
      <c r="M22" s="11"/>
      <c r="N22" s="11"/>
    </row>
    <row r="23" spans="1:14" ht="45.75" customHeight="1" x14ac:dyDescent="0.25">
      <c r="L23" s="11"/>
      <c r="M23" s="11"/>
      <c r="N23" s="11"/>
    </row>
    <row r="24" spans="1:14" ht="45.75" customHeight="1" x14ac:dyDescent="0.25">
      <c r="L24" s="11"/>
      <c r="M24" s="11"/>
      <c r="N24" s="11"/>
    </row>
    <row r="25" spans="1:14" ht="45.75" customHeight="1" x14ac:dyDescent="0.25">
      <c r="L25" s="11"/>
      <c r="M25" s="11"/>
      <c r="N25" s="11"/>
    </row>
    <row r="26" spans="1:14" ht="45.75" customHeight="1" x14ac:dyDescent="0.25">
      <c r="L26" s="11"/>
      <c r="M26" s="11"/>
      <c r="N26" s="11"/>
    </row>
    <row r="27" spans="1:14" ht="45.75" customHeight="1" x14ac:dyDescent="0.25">
      <c r="L27" s="11"/>
      <c r="M27" s="11"/>
      <c r="N27" s="11"/>
    </row>
    <row r="28" spans="1:14" ht="18.75" customHeight="1" x14ac:dyDescent="0.25">
      <c r="L28" s="11"/>
      <c r="M28" s="11"/>
      <c r="N28" s="11"/>
    </row>
    <row r="29" spans="1:14" ht="45.75" customHeight="1" x14ac:dyDescent="0.25">
      <c r="L29" s="11"/>
      <c r="M29" s="11"/>
      <c r="N29" s="11"/>
    </row>
    <row r="31" spans="1:14" ht="45.75" customHeight="1" x14ac:dyDescent="0.25">
      <c r="L31" s="11"/>
      <c r="M31" s="11"/>
      <c r="N31" s="11"/>
    </row>
    <row r="32" spans="1:14" ht="45.75" customHeight="1" x14ac:dyDescent="0.25">
      <c r="L32" s="11"/>
      <c r="M32" s="11"/>
      <c r="N32" s="11"/>
    </row>
    <row r="33" spans="12:14" ht="45.75" customHeight="1" x14ac:dyDescent="0.25">
      <c r="L33" s="11"/>
      <c r="M33" s="11"/>
      <c r="N33" s="11"/>
    </row>
    <row r="34" spans="12:14" ht="45.75" customHeight="1" x14ac:dyDescent="0.25">
      <c r="L34" s="11"/>
      <c r="M34" s="11"/>
      <c r="N34" s="11"/>
    </row>
    <row r="35" spans="12:14" ht="45.75" customHeight="1" x14ac:dyDescent="0.25">
      <c r="L35" s="11"/>
      <c r="M35" s="11"/>
      <c r="N35" s="11"/>
    </row>
    <row r="36" spans="12:14" ht="45.75" customHeight="1" x14ac:dyDescent="0.25">
      <c r="L36" s="11"/>
      <c r="M36" s="11"/>
      <c r="N36" s="11"/>
    </row>
    <row r="37" spans="12:14" ht="45.75" customHeight="1" x14ac:dyDescent="0.25">
      <c r="L37" s="11"/>
      <c r="M37" s="11"/>
      <c r="N37" s="11"/>
    </row>
    <row r="38" spans="12:14" ht="45.75" customHeight="1" x14ac:dyDescent="0.25">
      <c r="L38" s="11"/>
      <c r="M38" s="11"/>
      <c r="N38" s="11"/>
    </row>
    <row r="39" spans="12:14" ht="45.75" customHeight="1" x14ac:dyDescent="0.25">
      <c r="L39" s="11"/>
      <c r="M39" s="11"/>
      <c r="N39" s="11"/>
    </row>
    <row r="40" spans="12:14" ht="45.75" customHeight="1" x14ac:dyDescent="0.25">
      <c r="L40" s="11"/>
      <c r="M40" s="11"/>
      <c r="N40" s="11"/>
    </row>
    <row r="41" spans="12:14" ht="45.75" customHeight="1" x14ac:dyDescent="0.25">
      <c r="L41" s="11"/>
      <c r="M41" s="11"/>
      <c r="N41" s="11"/>
    </row>
    <row r="42" spans="12:14" ht="45.75" customHeight="1" x14ac:dyDescent="0.25">
      <c r="L42" s="11"/>
      <c r="M42" s="11"/>
      <c r="N42" s="11"/>
    </row>
    <row r="43" spans="12:14" ht="20.25" customHeight="1" x14ac:dyDescent="0.25">
      <c r="L43" s="11"/>
      <c r="M43" s="11"/>
      <c r="N43" s="11"/>
    </row>
    <row r="44" spans="12:14" ht="19.5" customHeight="1" x14ac:dyDescent="0.25">
      <c r="L44" s="11"/>
      <c r="M44" s="11"/>
      <c r="N44" s="11"/>
    </row>
    <row r="45" spans="12:14" ht="16.5" customHeight="1" x14ac:dyDescent="0.25">
      <c r="L45" s="11"/>
      <c r="M45" s="11"/>
      <c r="N45" s="11"/>
    </row>
    <row r="46" spans="12:14" ht="15.75" customHeight="1" x14ac:dyDescent="0.25">
      <c r="L46" s="11"/>
      <c r="M46" s="11"/>
      <c r="N46" s="11"/>
    </row>
    <row r="47" spans="12:14" ht="15.75" customHeight="1" x14ac:dyDescent="0.25">
      <c r="L47" s="11"/>
      <c r="M47" s="11"/>
      <c r="N47" s="11"/>
    </row>
    <row r="49" spans="12:14" ht="25.5" customHeight="1" x14ac:dyDescent="0.25">
      <c r="L49" s="11"/>
      <c r="M49" s="11"/>
      <c r="N49" s="11"/>
    </row>
    <row r="50" spans="12:14" ht="45.75" customHeight="1" x14ac:dyDescent="0.25">
      <c r="L50" s="11"/>
      <c r="M50" s="11"/>
      <c r="N50" s="11"/>
    </row>
    <row r="51" spans="12:14" ht="45.75" customHeight="1" x14ac:dyDescent="0.25">
      <c r="L51" s="11"/>
      <c r="M51" s="11"/>
      <c r="N51" s="11"/>
    </row>
    <row r="52" spans="12:14" ht="45.75" customHeight="1" x14ac:dyDescent="0.25"/>
    <row r="53" spans="12:14" ht="45.75" customHeight="1" x14ac:dyDescent="0.25">
      <c r="L53" s="11"/>
      <c r="M53" s="11"/>
      <c r="N53" s="11"/>
    </row>
    <row r="54" spans="12:14" ht="45.75" customHeight="1" x14ac:dyDescent="0.25">
      <c r="L54" s="11"/>
      <c r="M54" s="11"/>
      <c r="N54" s="11"/>
    </row>
    <row r="55" spans="12:14" ht="45.75" customHeight="1" x14ac:dyDescent="0.25">
      <c r="L55" s="11"/>
      <c r="M55" s="11"/>
      <c r="N55" s="11"/>
    </row>
    <row r="56" spans="12:14" ht="23.25" customHeight="1" x14ac:dyDescent="0.25">
      <c r="L56" s="11"/>
      <c r="M56" s="11"/>
      <c r="N56" s="11"/>
    </row>
  </sheetData>
  <mergeCells count="9">
    <mergeCell ref="A17:M17"/>
    <mergeCell ref="A16:J16"/>
    <mergeCell ref="A1:K1"/>
    <mergeCell ref="A3:J3"/>
    <mergeCell ref="A5:J5"/>
    <mergeCell ref="A7:J7"/>
    <mergeCell ref="A8:J8"/>
    <mergeCell ref="C4:H4"/>
    <mergeCell ref="A9:N9"/>
  </mergeCells>
  <pageMargins left="0.7" right="0.7" top="0.75" bottom="0.75" header="0.3" footer="0.3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 проектно-сметным методом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MaltsevaLA</dc:creator>
  <cp:lastModifiedBy>Куропаткина Альбина Хамитовна</cp:lastModifiedBy>
  <cp:lastPrinted>2020-08-12T11:59:18Z</cp:lastPrinted>
  <dcterms:created xsi:type="dcterms:W3CDTF">2013-12-17T05:16:41Z</dcterms:created>
  <dcterms:modified xsi:type="dcterms:W3CDTF">2026-04-13T09:45:33Z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@Дата регистрации">
    <vt:filetime>2022-10-24T13:04:24Z</vt:filetime>
  </property>
  <property fmtid="{D5CDD505-2E9C-101B-9397-08002B2CF9AE}" pid="3" name="@Ответственный">
    <vt:lpwstr>eb67c12a-0439-440f-9877-9c2b3a00dcdd</vt:lpwstr>
  </property>
  <property fmtid="{D5CDD505-2E9C-101B-9397-08002B2CF9AE}" pid="4" name="#Ответственный">
    <vt:lpwstr>Егорова А. О.</vt:lpwstr>
  </property>
  <property fmtid="{D5CDD505-2E9C-101B-9397-08002B2CF9AE}" pid="5" name="@Регистратор">
    <vt:lpwstr>{e6b8f5df-a875-4ece-aeb9-8654c10361d3}</vt:lpwstr>
  </property>
  <property fmtid="{D5CDD505-2E9C-101B-9397-08002B2CF9AE}" pid="6" name="#Регистратор">
    <vt:lpwstr>Ковалева О. А.</vt:lpwstr>
  </property>
  <property fmtid="{D5CDD505-2E9C-101B-9397-08002B2CF9AE}" pid="7" name="@Регистрационный номер">
    <vt:lpwstr>c28ce08e-acd5-4b52-af2d-830a902a28cf</vt:lpwstr>
  </property>
  <property fmtid="{D5CDD505-2E9C-101B-9397-08002B2CF9AE}" pid="8" name="#Регистрационный номер">
    <vt:lpwstr>СЗД 22-848</vt:lpwstr>
  </property>
</Properties>
</file>