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25"/>
  </bookViews>
  <sheets>
    <sheet name="обосн" sheetId="8" r:id="rId1"/>
  </sheets>
  <definedNames>
    <definedName name="_xlnm.Print_Area" localSheetId="0">обосн!$A$1:$Q$35</definedName>
  </definedNames>
  <calcPr calcId="145621"/>
</workbook>
</file>

<file path=xl/calcChain.xml><?xml version="1.0" encoding="utf-8"?>
<calcChain xmlns="http://schemas.openxmlformats.org/spreadsheetml/2006/main">
  <c r="F30" i="8" l="1"/>
  <c r="G30" i="8" l="1"/>
  <c r="H30" i="8"/>
  <c r="P36" i="8" s="1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9" i="8"/>
  <c r="N9" i="8"/>
  <c r="O9" i="8" s="1"/>
  <c r="P9" i="8" s="1"/>
  <c r="N10" i="8"/>
  <c r="N11" i="8"/>
  <c r="N12" i="8"/>
  <c r="N13" i="8"/>
  <c r="N14" i="8"/>
  <c r="N15" i="8"/>
  <c r="N16" i="8"/>
  <c r="O16" i="8" s="1"/>
  <c r="P16" i="8" s="1"/>
  <c r="N17" i="8"/>
  <c r="N18" i="8"/>
  <c r="O18" i="8" s="1"/>
  <c r="P18" i="8" s="1"/>
  <c r="N19" i="8"/>
  <c r="O19" i="8" s="1"/>
  <c r="P19" i="8" s="1"/>
  <c r="N20" i="8"/>
  <c r="N21" i="8"/>
  <c r="O21" i="8" s="1"/>
  <c r="P21" i="8" s="1"/>
  <c r="N22" i="8"/>
  <c r="N23" i="8"/>
  <c r="N24" i="8"/>
  <c r="O24" i="8" s="1"/>
  <c r="P24" i="8" s="1"/>
  <c r="N25" i="8"/>
  <c r="N26" i="8"/>
  <c r="N27" i="8"/>
  <c r="O27" i="8" s="1"/>
  <c r="P27" i="8" s="1"/>
  <c r="N28" i="8"/>
  <c r="O28" i="8" s="1"/>
  <c r="P28" i="8" s="1"/>
  <c r="N29" i="8"/>
  <c r="O29" i="8" s="1"/>
  <c r="P29" i="8" s="1"/>
  <c r="J23" i="8"/>
  <c r="K23" i="8"/>
  <c r="M23" i="8"/>
  <c r="O23" i="8"/>
  <c r="P23" i="8" s="1"/>
  <c r="J24" i="8"/>
  <c r="K24" i="8"/>
  <c r="M24" i="8"/>
  <c r="J25" i="8"/>
  <c r="K25" i="8"/>
  <c r="M25" i="8"/>
  <c r="O25" i="8"/>
  <c r="P25" i="8" s="1"/>
  <c r="J26" i="8"/>
  <c r="L26" i="8" s="1"/>
  <c r="K26" i="8"/>
  <c r="M26" i="8"/>
  <c r="O26" i="8"/>
  <c r="P26" i="8" s="1"/>
  <c r="J27" i="8"/>
  <c r="L27" i="8" s="1"/>
  <c r="K27" i="8"/>
  <c r="M27" i="8"/>
  <c r="J28" i="8"/>
  <c r="K28" i="8"/>
  <c r="M28" i="8"/>
  <c r="J29" i="8"/>
  <c r="K29" i="8"/>
  <c r="L29" i="8" s="1"/>
  <c r="M29" i="8"/>
  <c r="L25" i="8"/>
  <c r="J16" i="8"/>
  <c r="K16" i="8"/>
  <c r="M16" i="8"/>
  <c r="J9" i="8"/>
  <c r="K9" i="8"/>
  <c r="M9" i="8"/>
  <c r="J10" i="8"/>
  <c r="K10" i="8"/>
  <c r="M10" i="8"/>
  <c r="O10" i="8"/>
  <c r="P10" i="8" s="1"/>
  <c r="J11" i="8"/>
  <c r="K11" i="8"/>
  <c r="M11" i="8"/>
  <c r="O11" i="8"/>
  <c r="P11" i="8" s="1"/>
  <c r="J12" i="8"/>
  <c r="K12" i="8"/>
  <c r="L12" i="8" s="1"/>
  <c r="M12" i="8"/>
  <c r="O12" i="8"/>
  <c r="P12" i="8" s="1"/>
  <c r="J13" i="8"/>
  <c r="K13" i="8"/>
  <c r="L13" i="8" s="1"/>
  <c r="M13" i="8"/>
  <c r="O13" i="8"/>
  <c r="P13" i="8" s="1"/>
  <c r="J14" i="8"/>
  <c r="K14" i="8"/>
  <c r="M14" i="8"/>
  <c r="O14" i="8"/>
  <c r="P14" i="8" s="1"/>
  <c r="J15" i="8"/>
  <c r="K15" i="8"/>
  <c r="L15" i="8" s="1"/>
  <c r="M15" i="8"/>
  <c r="O15" i="8"/>
  <c r="J17" i="8"/>
  <c r="K17" i="8"/>
  <c r="L17" i="8" s="1"/>
  <c r="M17" i="8"/>
  <c r="O17" i="8"/>
  <c r="P17" i="8" s="1"/>
  <c r="J18" i="8"/>
  <c r="K18" i="8"/>
  <c r="M18" i="8"/>
  <c r="J19" i="8"/>
  <c r="K19" i="8"/>
  <c r="M19" i="8"/>
  <c r="J20" i="8"/>
  <c r="K20" i="8"/>
  <c r="M20" i="8"/>
  <c r="O20" i="8"/>
  <c r="P20" i="8" s="1"/>
  <c r="J21" i="8"/>
  <c r="K21" i="8"/>
  <c r="L21" i="8" s="1"/>
  <c r="M21" i="8"/>
  <c r="J22" i="8"/>
  <c r="K22" i="8"/>
  <c r="L22" i="8" s="1"/>
  <c r="M22" i="8"/>
  <c r="O22" i="8"/>
  <c r="P22" i="8" s="1"/>
  <c r="P15" i="8"/>
  <c r="L9" i="8"/>
  <c r="R30" i="8" l="1"/>
  <c r="L14" i="8"/>
  <c r="L28" i="8"/>
  <c r="L18" i="8"/>
  <c r="L16" i="8"/>
  <c r="Q32" i="8"/>
  <c r="L23" i="8"/>
  <c r="L10" i="8"/>
  <c r="L19" i="8"/>
  <c r="L20" i="8"/>
  <c r="L11" i="8"/>
  <c r="L24" i="8"/>
  <c r="P30" i="8"/>
</calcChain>
</file>

<file path=xl/sharedStrings.xml><?xml version="1.0" encoding="utf-8"?>
<sst xmlns="http://schemas.openxmlformats.org/spreadsheetml/2006/main" count="117" uniqueCount="76">
  <si>
    <t>Кол-во</t>
  </si>
  <si>
    <t xml:space="preserve">                                                              Приложение № 2 к документации.</t>
  </si>
  <si>
    <t>№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</si>
  <si>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</si>
  <si>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</si>
  <si>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</si>
  <si>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</si>
  <si>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</si>
  <si>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</si>
  <si>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</si>
  <si>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</si>
  <si>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</si>
  <si>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</si>
  <si>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</si>
  <si>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</si>
  <si>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</si>
  <si>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</si>
  <si>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</si>
  <si>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 xml:space="preserve">Обоснование начальной (максимальной) цены контракта
</t>
  </si>
  <si>
    <t>ОКПД2/КТРУ</t>
  </si>
  <si>
    <t>* - коэффициент вариации менее 33%, совокупность цен принимается однородной</t>
  </si>
  <si>
    <t xml:space="preserve">Ценовое предложение №1  </t>
  </si>
  <si>
    <t xml:space="preserve">Ценовое предложение №2 вх  </t>
  </si>
  <si>
    <t xml:space="preserve">Ценовое предложение №3 вх  </t>
  </si>
  <si>
    <t>Ограничение</t>
  </si>
  <si>
    <t>Преимущество</t>
  </si>
  <si>
    <t>Предмет контракта:</t>
  </si>
  <si>
    <t>штука</t>
  </si>
  <si>
    <t>Ед. изм.</t>
  </si>
  <si>
    <t>Национальный режим</t>
  </si>
  <si>
    <t>32.99.53.130 - Приборы, аппаратура и устройства учебные и демонстрационные</t>
  </si>
  <si>
    <t>32.20.15.110-00000003 - Барабан акустический</t>
  </si>
  <si>
    <t>32.20.15.190 - Инструменты музыкальные прочие, не включенные в другие группировки</t>
  </si>
  <si>
    <t>32.20.11.190-00000001 - Тамбурин</t>
  </si>
  <si>
    <t>32.20.15.110-00000009 - Ксилофон</t>
  </si>
  <si>
    <t>32.20.15.110-00000064 - Треугольник музыкальный</t>
  </si>
  <si>
    <t>32.20.15.110-00000057 - Колокольчики</t>
  </si>
  <si>
    <t>32.20.13.173-00000002 - Флейта</t>
  </si>
  <si>
    <t>32.20.12.121-00000005 - Балалайка акустическая</t>
  </si>
  <si>
    <t>32.20.15.110-00000021 - Трещотка</t>
  </si>
  <si>
    <t>32.20.15.110-00000027 - Бубен</t>
  </si>
  <si>
    <t>32.20.14.190-00000001 - Ударная установка</t>
  </si>
  <si>
    <t>32.20.12.111-00000001 - Скрипка акустическая</t>
  </si>
  <si>
    <t>32.20.12.120-00000005 - Гусли</t>
  </si>
  <si>
    <t>32.20.12.124-00000006 - Домра акустическая</t>
  </si>
  <si>
    <t>32.20.20.120-00000006 - Пюпитр</t>
  </si>
  <si>
    <t>27.33.13.190-00000001 - Блок розеток</t>
  </si>
  <si>
    <t xml:space="preserve">Ограничение </t>
  </si>
  <si>
    <t>Поставка оборудования в рамках модернизации кабинета музыки</t>
  </si>
  <si>
    <t>Н(М)ЦК исходя из минимального  значения цены за ед. изм. (руб.)</t>
  </si>
  <si>
    <t>В результате проведенного расчета Н(М)ЦК составила, исходя их минимального значения цены за ед. изм:</t>
  </si>
  <si>
    <t>32.20.13.179 - Инструменты духовые прочие, не включенные в другие группировки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</si>
  <si>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</si>
  <si>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Детский барабан DEKKO HD7B</t>
  </si>
  <si>
    <t>Тамбурин FLIGHT FTH 10-16</t>
  </si>
  <si>
    <t>Ксилофон FLIGHT FX-15С</t>
  </si>
  <si>
    <t>Треугольник FLIGHT FTR-8</t>
  </si>
  <si>
    <t>Набор колокольчиков FLIGHT FBELL-8H</t>
  </si>
  <si>
    <t>Флейта Future Star FS-SD08 N</t>
  </si>
  <si>
    <t>Свистулька FLIGHT FWW-2</t>
  </si>
  <si>
    <t>Рубель Presto RBU10P</t>
  </si>
  <si>
    <t>Рожок ROY BENSON [HH-101]</t>
  </si>
  <si>
    <t>Набор шумовых инструментов  FLIGHT FPS-17</t>
  </si>
  <si>
    <t xml:space="preserve">Балалайка традиционная  БалалайкерЪ 3S-ST [Спутник серия Фолк] </t>
  </si>
  <si>
    <t>Трещотка  Мастерская Сереброва  [бр-тр-03 ]</t>
  </si>
  <si>
    <t>Бубен  DEKKO TH8-12 [диаметр 20см, 12 пар тарелочек]</t>
  </si>
  <si>
    <t xml:space="preserve">Свирель  Таежная Музыкальная Артель TMA- SBA7 [Свирель Ля (А), 6 отверстий] </t>
  </si>
  <si>
    <t>Ударная установка  TAMA  STAGESTAR [ST52H6-BNS]</t>
  </si>
  <si>
    <t>Гусли  МОЗЕРЪ  [9 струн, цвет махагон, двухкамерные Константиновские - Гусли крыловидные]</t>
  </si>
  <si>
    <t xml:space="preserve">Домра альт 7 Doff DAM [ клёпок, длина корпуса 320 мм, толщина корпуса 130 мм. ] </t>
  </si>
  <si>
    <t>Пюпитр оркестровый  DEKKO JR-205 [50х35см]</t>
  </si>
  <si>
    <t>Сетевой фильтр   Power Cube SPG(5+1)-16B [белый]</t>
  </si>
  <si>
    <t>Скрипка  FLIGHT FV-134 ST (в комплекте смычок, канифоль, футляр)</t>
  </si>
  <si>
    <t>Дата подготовки обоснования НМЦК 27.03.2026</t>
  </si>
  <si>
    <t xml:space="preserve">Метод сопоставимых рыночных цен (анализа рынка) </t>
  </si>
  <si>
    <t xml:space="preserve"> 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 Программно- методический комплекс "Проектная деятельность. Музыкальный конструктор»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</si>
</sst>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0\ _₽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  <fill>
      <patternFill patternType="solid">
        <fgColor rgb="FFF7F9F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vertical="center"/>
      <protection locked="0"/>
    </xf>
    <xf numFmtId="166" fontId="2" fillId="0" borderId="0" xfId="0" applyNumberFormat="1" applyFont="1" applyFill="1"/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top" wrapText="1"/>
    </xf>
    <xf numFmtId="166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166" fontId="2" fillId="0" borderId="0" xfId="0" applyNumberFormat="1" applyFont="1" applyFill="1" applyAlignment="1" applyProtection="1">
      <alignment vertical="center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top"/>
    </xf>
    <xf numFmtId="0" fontId="10" fillId="4" borderId="0" xfId="0" applyFont="1" applyFill="1" applyAlignment="1">
      <alignment vertical="top" wrapText="1"/>
    </xf>
    <xf numFmtId="0" fontId="11" fillId="4" borderId="0" xfId="2" applyFill="1" applyAlignment="1">
      <alignment vertical="top" wrapText="1" indent="2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/>
      <protection locked="0"/>
    </xf>
    <xf numFmtId="165" fontId="12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865735</xdr:colOff>
      <xdr:row>5</xdr:row>
      <xdr:rowOff>452877</xdr:rowOff>
    </xdr:from>
    <xdr:to>
      <xdr:col>12</xdr:col>
      <xdr:colOff>1205513</xdr:colOff>
      <xdr:row>5</xdr:row>
      <xdr:rowOff>1020536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2885" y="3081777"/>
          <a:ext cx="1292278" cy="567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view="pageBreakPreview" topLeftCell="A14" zoomScale="70" zoomScaleNormal="85" zoomScaleSheetLayoutView="70" workbookViewId="0">
      <pane xSplit="2" topLeftCell="C1" activePane="topRight" state="frozen"/>
      <selection activeCell="A2" sqref="A2"/>
      <selection pane="topRight" activeCell="A9" sqref="A9:A29"/>
    </sheetView>
  </sheetViews>
  <sheetFormatPr defaultRowHeight="34.5" customHeight="1" x14ac:dyDescent="0.2"/>
  <cols>
    <col min="1" max="1" width="6" style="1" customWidth="1"/>
    <col min="2" max="2" width="32.42578125" style="1" customWidth="1"/>
    <col min="3" max="3" width="44" style="1" customWidth="1"/>
    <col min="4" max="4" width="6.5703125" style="1" customWidth="1"/>
    <col min="5" max="5" width="6.85546875" style="1" customWidth="1"/>
    <col min="6" max="6" width="12.85546875" style="1" customWidth="1"/>
    <col min="7" max="7" width="12.7109375" style="1" customWidth="1"/>
    <col min="8" max="8" width="15" style="1" customWidth="1"/>
    <col min="9" max="9" width="7.28515625" style="1" customWidth="1"/>
    <col min="10" max="10" width="13.140625" style="1" customWidth="1"/>
    <col min="11" max="11" width="15.42578125" style="1" customWidth="1"/>
    <col min="12" max="12" width="14.28515625" style="1" customWidth="1"/>
    <col min="13" max="13" width="19.5703125" style="1" customWidth="1"/>
    <col min="14" max="14" width="13.85546875" style="1" customWidth="1"/>
    <col min="15" max="15" width="14.7109375" style="15" customWidth="1"/>
    <col min="16" max="17" width="14.140625" style="15" customWidth="1"/>
    <col min="18" max="18" width="15.42578125" style="27" customWidth="1"/>
    <col min="19" max="246" width="9.140625" style="1"/>
    <col min="247" max="247" width="4.7109375" style="1" customWidth="1"/>
    <col min="248" max="248" width="30.140625" style="1" customWidth="1"/>
    <col min="249" max="249" width="5.85546875" style="1" customWidth="1"/>
    <col min="250" max="250" width="6.85546875" style="1" customWidth="1"/>
    <col min="251" max="251" width="9.7109375" style="1" customWidth="1"/>
    <col min="252" max="253" width="9.85546875" style="1" customWidth="1"/>
    <col min="254" max="254" width="6" style="1" customWidth="1"/>
    <col min="255" max="255" width="13.140625" style="1" customWidth="1"/>
    <col min="256" max="256" width="15.42578125" style="1" customWidth="1"/>
    <col min="257" max="257" width="14.28515625" style="1" customWidth="1"/>
    <col min="258" max="258" width="22.7109375" style="1" customWidth="1"/>
    <col min="259" max="259" width="13.85546875" style="1" customWidth="1"/>
    <col min="260" max="260" width="11" style="1" customWidth="1"/>
    <col min="261" max="261" width="11.28515625" style="1" customWidth="1"/>
    <col min="262" max="502" width="9.140625" style="1"/>
    <col min="503" max="503" width="4.7109375" style="1" customWidth="1"/>
    <col min="504" max="504" width="30.140625" style="1" customWidth="1"/>
    <col min="505" max="505" width="5.85546875" style="1" customWidth="1"/>
    <col min="506" max="506" width="6.85546875" style="1" customWidth="1"/>
    <col min="507" max="507" width="9.7109375" style="1" customWidth="1"/>
    <col min="508" max="509" width="9.85546875" style="1" customWidth="1"/>
    <col min="510" max="510" width="6" style="1" customWidth="1"/>
    <col min="511" max="511" width="13.140625" style="1" customWidth="1"/>
    <col min="512" max="512" width="15.42578125" style="1" customWidth="1"/>
    <col min="513" max="513" width="14.28515625" style="1" customWidth="1"/>
    <col min="514" max="514" width="22.7109375" style="1" customWidth="1"/>
    <col min="515" max="515" width="13.85546875" style="1" customWidth="1"/>
    <col min="516" max="516" width="11" style="1" customWidth="1"/>
    <col min="517" max="517" width="11.28515625" style="1" customWidth="1"/>
    <col min="518" max="758" width="9.140625" style="1"/>
    <col min="759" max="759" width="4.7109375" style="1" customWidth="1"/>
    <col min="760" max="760" width="30.140625" style="1" customWidth="1"/>
    <col min="761" max="761" width="5.85546875" style="1" customWidth="1"/>
    <col min="762" max="762" width="6.85546875" style="1" customWidth="1"/>
    <col min="763" max="763" width="9.7109375" style="1" customWidth="1"/>
    <col min="764" max="765" width="9.85546875" style="1" customWidth="1"/>
    <col min="766" max="766" width="6" style="1" customWidth="1"/>
    <col min="767" max="767" width="13.140625" style="1" customWidth="1"/>
    <col min="768" max="768" width="15.42578125" style="1" customWidth="1"/>
    <col min="769" max="769" width="14.28515625" style="1" customWidth="1"/>
    <col min="770" max="770" width="22.7109375" style="1" customWidth="1"/>
    <col min="771" max="771" width="13.85546875" style="1" customWidth="1"/>
    <col min="772" max="772" width="11" style="1" customWidth="1"/>
    <col min="773" max="773" width="11.28515625" style="1" customWidth="1"/>
    <col min="774" max="1014" width="9.140625" style="1"/>
    <col min="1015" max="1015" width="4.7109375" style="1" customWidth="1"/>
    <col min="1016" max="1016" width="30.140625" style="1" customWidth="1"/>
    <col min="1017" max="1017" width="5.85546875" style="1" customWidth="1"/>
    <col min="1018" max="1018" width="6.85546875" style="1" customWidth="1"/>
    <col min="1019" max="1019" width="9.7109375" style="1" customWidth="1"/>
    <col min="1020" max="1021" width="9.85546875" style="1" customWidth="1"/>
    <col min="1022" max="1022" width="6" style="1" customWidth="1"/>
    <col min="1023" max="1023" width="13.140625" style="1" customWidth="1"/>
    <col min="1024" max="1024" width="15.42578125" style="1" customWidth="1"/>
    <col min="1025" max="1025" width="14.28515625" style="1" customWidth="1"/>
    <col min="1026" max="1026" width="22.7109375" style="1" customWidth="1"/>
    <col min="1027" max="1027" width="13.85546875" style="1" customWidth="1"/>
    <col min="1028" max="1028" width="11" style="1" customWidth="1"/>
    <col min="1029" max="1029" width="11.28515625" style="1" customWidth="1"/>
    <col min="1030" max="1270" width="9.140625" style="1"/>
    <col min="1271" max="1271" width="4.7109375" style="1" customWidth="1"/>
    <col min="1272" max="1272" width="30.140625" style="1" customWidth="1"/>
    <col min="1273" max="1273" width="5.85546875" style="1" customWidth="1"/>
    <col min="1274" max="1274" width="6.85546875" style="1" customWidth="1"/>
    <col min="1275" max="1275" width="9.7109375" style="1" customWidth="1"/>
    <col min="1276" max="1277" width="9.85546875" style="1" customWidth="1"/>
    <col min="1278" max="1278" width="6" style="1" customWidth="1"/>
    <col min="1279" max="1279" width="13.140625" style="1" customWidth="1"/>
    <col min="1280" max="1280" width="15.42578125" style="1" customWidth="1"/>
    <col min="1281" max="1281" width="14.28515625" style="1" customWidth="1"/>
    <col min="1282" max="1282" width="22.7109375" style="1" customWidth="1"/>
    <col min="1283" max="1283" width="13.85546875" style="1" customWidth="1"/>
    <col min="1284" max="1284" width="11" style="1" customWidth="1"/>
    <col min="1285" max="1285" width="11.28515625" style="1" customWidth="1"/>
    <col min="1286" max="1526" width="9.140625" style="1"/>
    <col min="1527" max="1527" width="4.7109375" style="1" customWidth="1"/>
    <col min="1528" max="1528" width="30.140625" style="1" customWidth="1"/>
    <col min="1529" max="1529" width="5.85546875" style="1" customWidth="1"/>
    <col min="1530" max="1530" width="6.85546875" style="1" customWidth="1"/>
    <col min="1531" max="1531" width="9.7109375" style="1" customWidth="1"/>
    <col min="1532" max="1533" width="9.85546875" style="1" customWidth="1"/>
    <col min="1534" max="1534" width="6" style="1" customWidth="1"/>
    <col min="1535" max="1535" width="13.140625" style="1" customWidth="1"/>
    <col min="1536" max="1536" width="15.42578125" style="1" customWidth="1"/>
    <col min="1537" max="1537" width="14.28515625" style="1" customWidth="1"/>
    <col min="1538" max="1538" width="22.7109375" style="1" customWidth="1"/>
    <col min="1539" max="1539" width="13.85546875" style="1" customWidth="1"/>
    <col min="1540" max="1540" width="11" style="1" customWidth="1"/>
    <col min="1541" max="1541" width="11.28515625" style="1" customWidth="1"/>
    <col min="1542" max="1782" width="9.140625" style="1"/>
    <col min="1783" max="1783" width="4.7109375" style="1" customWidth="1"/>
    <col min="1784" max="1784" width="30.140625" style="1" customWidth="1"/>
    <col min="1785" max="1785" width="5.85546875" style="1" customWidth="1"/>
    <col min="1786" max="1786" width="6.85546875" style="1" customWidth="1"/>
    <col min="1787" max="1787" width="9.7109375" style="1" customWidth="1"/>
    <col min="1788" max="1789" width="9.85546875" style="1" customWidth="1"/>
    <col min="1790" max="1790" width="6" style="1" customWidth="1"/>
    <col min="1791" max="1791" width="13.140625" style="1" customWidth="1"/>
    <col min="1792" max="1792" width="15.42578125" style="1" customWidth="1"/>
    <col min="1793" max="1793" width="14.28515625" style="1" customWidth="1"/>
    <col min="1794" max="1794" width="22.7109375" style="1" customWidth="1"/>
    <col min="1795" max="1795" width="13.85546875" style="1" customWidth="1"/>
    <col min="1796" max="1796" width="11" style="1" customWidth="1"/>
    <col min="1797" max="1797" width="11.28515625" style="1" customWidth="1"/>
    <col min="1798" max="2038" width="9.140625" style="1"/>
    <col min="2039" max="2039" width="4.7109375" style="1" customWidth="1"/>
    <col min="2040" max="2040" width="30.140625" style="1" customWidth="1"/>
    <col min="2041" max="2041" width="5.85546875" style="1" customWidth="1"/>
    <col min="2042" max="2042" width="6.85546875" style="1" customWidth="1"/>
    <col min="2043" max="2043" width="9.7109375" style="1" customWidth="1"/>
    <col min="2044" max="2045" width="9.85546875" style="1" customWidth="1"/>
    <col min="2046" max="2046" width="6" style="1" customWidth="1"/>
    <col min="2047" max="2047" width="13.140625" style="1" customWidth="1"/>
    <col min="2048" max="2048" width="15.42578125" style="1" customWidth="1"/>
    <col min="2049" max="2049" width="14.28515625" style="1" customWidth="1"/>
    <col min="2050" max="2050" width="22.7109375" style="1" customWidth="1"/>
    <col min="2051" max="2051" width="13.85546875" style="1" customWidth="1"/>
    <col min="2052" max="2052" width="11" style="1" customWidth="1"/>
    <col min="2053" max="2053" width="11.28515625" style="1" customWidth="1"/>
    <col min="2054" max="2294" width="9.140625" style="1"/>
    <col min="2295" max="2295" width="4.7109375" style="1" customWidth="1"/>
    <col min="2296" max="2296" width="30.140625" style="1" customWidth="1"/>
    <col min="2297" max="2297" width="5.85546875" style="1" customWidth="1"/>
    <col min="2298" max="2298" width="6.85546875" style="1" customWidth="1"/>
    <col min="2299" max="2299" width="9.7109375" style="1" customWidth="1"/>
    <col min="2300" max="2301" width="9.85546875" style="1" customWidth="1"/>
    <col min="2302" max="2302" width="6" style="1" customWidth="1"/>
    <col min="2303" max="2303" width="13.140625" style="1" customWidth="1"/>
    <col min="2304" max="2304" width="15.42578125" style="1" customWidth="1"/>
    <col min="2305" max="2305" width="14.28515625" style="1" customWidth="1"/>
    <col min="2306" max="2306" width="22.7109375" style="1" customWidth="1"/>
    <col min="2307" max="2307" width="13.85546875" style="1" customWidth="1"/>
    <col min="2308" max="2308" width="11" style="1" customWidth="1"/>
    <col min="2309" max="2309" width="11.28515625" style="1" customWidth="1"/>
    <col min="2310" max="2550" width="9.140625" style="1"/>
    <col min="2551" max="2551" width="4.7109375" style="1" customWidth="1"/>
    <col min="2552" max="2552" width="30.140625" style="1" customWidth="1"/>
    <col min="2553" max="2553" width="5.85546875" style="1" customWidth="1"/>
    <col min="2554" max="2554" width="6.85546875" style="1" customWidth="1"/>
    <col min="2555" max="2555" width="9.7109375" style="1" customWidth="1"/>
    <col min="2556" max="2557" width="9.85546875" style="1" customWidth="1"/>
    <col min="2558" max="2558" width="6" style="1" customWidth="1"/>
    <col min="2559" max="2559" width="13.140625" style="1" customWidth="1"/>
    <col min="2560" max="2560" width="15.42578125" style="1" customWidth="1"/>
    <col min="2561" max="2561" width="14.28515625" style="1" customWidth="1"/>
    <col min="2562" max="2562" width="22.7109375" style="1" customWidth="1"/>
    <col min="2563" max="2563" width="13.85546875" style="1" customWidth="1"/>
    <col min="2564" max="2564" width="11" style="1" customWidth="1"/>
    <col min="2565" max="2565" width="11.28515625" style="1" customWidth="1"/>
    <col min="2566" max="2806" width="9.140625" style="1"/>
    <col min="2807" max="2807" width="4.7109375" style="1" customWidth="1"/>
    <col min="2808" max="2808" width="30.140625" style="1" customWidth="1"/>
    <col min="2809" max="2809" width="5.85546875" style="1" customWidth="1"/>
    <col min="2810" max="2810" width="6.85546875" style="1" customWidth="1"/>
    <col min="2811" max="2811" width="9.7109375" style="1" customWidth="1"/>
    <col min="2812" max="2813" width="9.85546875" style="1" customWidth="1"/>
    <col min="2814" max="2814" width="6" style="1" customWidth="1"/>
    <col min="2815" max="2815" width="13.140625" style="1" customWidth="1"/>
    <col min="2816" max="2816" width="15.42578125" style="1" customWidth="1"/>
    <col min="2817" max="2817" width="14.28515625" style="1" customWidth="1"/>
    <col min="2818" max="2818" width="22.7109375" style="1" customWidth="1"/>
    <col min="2819" max="2819" width="13.85546875" style="1" customWidth="1"/>
    <col min="2820" max="2820" width="11" style="1" customWidth="1"/>
    <col min="2821" max="2821" width="11.28515625" style="1" customWidth="1"/>
    <col min="2822" max="3062" width="9.140625" style="1"/>
    <col min="3063" max="3063" width="4.7109375" style="1" customWidth="1"/>
    <col min="3064" max="3064" width="30.140625" style="1" customWidth="1"/>
    <col min="3065" max="3065" width="5.85546875" style="1" customWidth="1"/>
    <col min="3066" max="3066" width="6.85546875" style="1" customWidth="1"/>
    <col min="3067" max="3067" width="9.7109375" style="1" customWidth="1"/>
    <col min="3068" max="3069" width="9.85546875" style="1" customWidth="1"/>
    <col min="3070" max="3070" width="6" style="1" customWidth="1"/>
    <col min="3071" max="3071" width="13.140625" style="1" customWidth="1"/>
    <col min="3072" max="3072" width="15.42578125" style="1" customWidth="1"/>
    <col min="3073" max="3073" width="14.28515625" style="1" customWidth="1"/>
    <col min="3074" max="3074" width="22.7109375" style="1" customWidth="1"/>
    <col min="3075" max="3075" width="13.85546875" style="1" customWidth="1"/>
    <col min="3076" max="3076" width="11" style="1" customWidth="1"/>
    <col min="3077" max="3077" width="11.28515625" style="1" customWidth="1"/>
    <col min="3078" max="3318" width="9.140625" style="1"/>
    <col min="3319" max="3319" width="4.7109375" style="1" customWidth="1"/>
    <col min="3320" max="3320" width="30.140625" style="1" customWidth="1"/>
    <col min="3321" max="3321" width="5.85546875" style="1" customWidth="1"/>
    <col min="3322" max="3322" width="6.85546875" style="1" customWidth="1"/>
    <col min="3323" max="3323" width="9.7109375" style="1" customWidth="1"/>
    <col min="3324" max="3325" width="9.85546875" style="1" customWidth="1"/>
    <col min="3326" max="3326" width="6" style="1" customWidth="1"/>
    <col min="3327" max="3327" width="13.140625" style="1" customWidth="1"/>
    <col min="3328" max="3328" width="15.42578125" style="1" customWidth="1"/>
    <col min="3329" max="3329" width="14.28515625" style="1" customWidth="1"/>
    <col min="3330" max="3330" width="22.7109375" style="1" customWidth="1"/>
    <col min="3331" max="3331" width="13.85546875" style="1" customWidth="1"/>
    <col min="3332" max="3332" width="11" style="1" customWidth="1"/>
    <col min="3333" max="3333" width="11.28515625" style="1" customWidth="1"/>
    <col min="3334" max="3574" width="9.140625" style="1"/>
    <col min="3575" max="3575" width="4.7109375" style="1" customWidth="1"/>
    <col min="3576" max="3576" width="30.140625" style="1" customWidth="1"/>
    <col min="3577" max="3577" width="5.85546875" style="1" customWidth="1"/>
    <col min="3578" max="3578" width="6.85546875" style="1" customWidth="1"/>
    <col min="3579" max="3579" width="9.7109375" style="1" customWidth="1"/>
    <col min="3580" max="3581" width="9.85546875" style="1" customWidth="1"/>
    <col min="3582" max="3582" width="6" style="1" customWidth="1"/>
    <col min="3583" max="3583" width="13.140625" style="1" customWidth="1"/>
    <col min="3584" max="3584" width="15.42578125" style="1" customWidth="1"/>
    <col min="3585" max="3585" width="14.28515625" style="1" customWidth="1"/>
    <col min="3586" max="3586" width="22.7109375" style="1" customWidth="1"/>
    <col min="3587" max="3587" width="13.85546875" style="1" customWidth="1"/>
    <col min="3588" max="3588" width="11" style="1" customWidth="1"/>
    <col min="3589" max="3589" width="11.28515625" style="1" customWidth="1"/>
    <col min="3590" max="3830" width="9.140625" style="1"/>
    <col min="3831" max="3831" width="4.7109375" style="1" customWidth="1"/>
    <col min="3832" max="3832" width="30.140625" style="1" customWidth="1"/>
    <col min="3833" max="3833" width="5.85546875" style="1" customWidth="1"/>
    <col min="3834" max="3834" width="6.85546875" style="1" customWidth="1"/>
    <col min="3835" max="3835" width="9.7109375" style="1" customWidth="1"/>
    <col min="3836" max="3837" width="9.85546875" style="1" customWidth="1"/>
    <col min="3838" max="3838" width="6" style="1" customWidth="1"/>
    <col min="3839" max="3839" width="13.140625" style="1" customWidth="1"/>
    <col min="3840" max="3840" width="15.42578125" style="1" customWidth="1"/>
    <col min="3841" max="3841" width="14.28515625" style="1" customWidth="1"/>
    <col min="3842" max="3842" width="22.7109375" style="1" customWidth="1"/>
    <col min="3843" max="3843" width="13.85546875" style="1" customWidth="1"/>
    <col min="3844" max="3844" width="11" style="1" customWidth="1"/>
    <col min="3845" max="3845" width="11.28515625" style="1" customWidth="1"/>
    <col min="3846" max="4086" width="9.140625" style="1"/>
    <col min="4087" max="4087" width="4.7109375" style="1" customWidth="1"/>
    <col min="4088" max="4088" width="30.140625" style="1" customWidth="1"/>
    <col min="4089" max="4089" width="5.85546875" style="1" customWidth="1"/>
    <col min="4090" max="4090" width="6.85546875" style="1" customWidth="1"/>
    <col min="4091" max="4091" width="9.7109375" style="1" customWidth="1"/>
    <col min="4092" max="4093" width="9.85546875" style="1" customWidth="1"/>
    <col min="4094" max="4094" width="6" style="1" customWidth="1"/>
    <col min="4095" max="4095" width="13.140625" style="1" customWidth="1"/>
    <col min="4096" max="4096" width="15.42578125" style="1" customWidth="1"/>
    <col min="4097" max="4097" width="14.28515625" style="1" customWidth="1"/>
    <col min="4098" max="4098" width="22.7109375" style="1" customWidth="1"/>
    <col min="4099" max="4099" width="13.85546875" style="1" customWidth="1"/>
    <col min="4100" max="4100" width="11" style="1" customWidth="1"/>
    <col min="4101" max="4101" width="11.28515625" style="1" customWidth="1"/>
    <col min="4102" max="4342" width="9.140625" style="1"/>
    <col min="4343" max="4343" width="4.7109375" style="1" customWidth="1"/>
    <col min="4344" max="4344" width="30.140625" style="1" customWidth="1"/>
    <col min="4345" max="4345" width="5.85546875" style="1" customWidth="1"/>
    <col min="4346" max="4346" width="6.85546875" style="1" customWidth="1"/>
    <col min="4347" max="4347" width="9.7109375" style="1" customWidth="1"/>
    <col min="4348" max="4349" width="9.85546875" style="1" customWidth="1"/>
    <col min="4350" max="4350" width="6" style="1" customWidth="1"/>
    <col min="4351" max="4351" width="13.140625" style="1" customWidth="1"/>
    <col min="4352" max="4352" width="15.42578125" style="1" customWidth="1"/>
    <col min="4353" max="4353" width="14.28515625" style="1" customWidth="1"/>
    <col min="4354" max="4354" width="22.7109375" style="1" customWidth="1"/>
    <col min="4355" max="4355" width="13.85546875" style="1" customWidth="1"/>
    <col min="4356" max="4356" width="11" style="1" customWidth="1"/>
    <col min="4357" max="4357" width="11.28515625" style="1" customWidth="1"/>
    <col min="4358" max="4598" width="9.140625" style="1"/>
    <col min="4599" max="4599" width="4.7109375" style="1" customWidth="1"/>
    <col min="4600" max="4600" width="30.140625" style="1" customWidth="1"/>
    <col min="4601" max="4601" width="5.85546875" style="1" customWidth="1"/>
    <col min="4602" max="4602" width="6.85546875" style="1" customWidth="1"/>
    <col min="4603" max="4603" width="9.7109375" style="1" customWidth="1"/>
    <col min="4604" max="4605" width="9.85546875" style="1" customWidth="1"/>
    <col min="4606" max="4606" width="6" style="1" customWidth="1"/>
    <col min="4607" max="4607" width="13.140625" style="1" customWidth="1"/>
    <col min="4608" max="4608" width="15.42578125" style="1" customWidth="1"/>
    <col min="4609" max="4609" width="14.28515625" style="1" customWidth="1"/>
    <col min="4610" max="4610" width="22.7109375" style="1" customWidth="1"/>
    <col min="4611" max="4611" width="13.85546875" style="1" customWidth="1"/>
    <col min="4612" max="4612" width="11" style="1" customWidth="1"/>
    <col min="4613" max="4613" width="11.28515625" style="1" customWidth="1"/>
    <col min="4614" max="4854" width="9.140625" style="1"/>
    <col min="4855" max="4855" width="4.7109375" style="1" customWidth="1"/>
    <col min="4856" max="4856" width="30.140625" style="1" customWidth="1"/>
    <col min="4857" max="4857" width="5.85546875" style="1" customWidth="1"/>
    <col min="4858" max="4858" width="6.85546875" style="1" customWidth="1"/>
    <col min="4859" max="4859" width="9.7109375" style="1" customWidth="1"/>
    <col min="4860" max="4861" width="9.85546875" style="1" customWidth="1"/>
    <col min="4862" max="4862" width="6" style="1" customWidth="1"/>
    <col min="4863" max="4863" width="13.140625" style="1" customWidth="1"/>
    <col min="4864" max="4864" width="15.42578125" style="1" customWidth="1"/>
    <col min="4865" max="4865" width="14.28515625" style="1" customWidth="1"/>
    <col min="4866" max="4866" width="22.7109375" style="1" customWidth="1"/>
    <col min="4867" max="4867" width="13.85546875" style="1" customWidth="1"/>
    <col min="4868" max="4868" width="11" style="1" customWidth="1"/>
    <col min="4869" max="4869" width="11.28515625" style="1" customWidth="1"/>
    <col min="4870" max="5110" width="9.140625" style="1"/>
    <col min="5111" max="5111" width="4.7109375" style="1" customWidth="1"/>
    <col min="5112" max="5112" width="30.140625" style="1" customWidth="1"/>
    <col min="5113" max="5113" width="5.85546875" style="1" customWidth="1"/>
    <col min="5114" max="5114" width="6.85546875" style="1" customWidth="1"/>
    <col min="5115" max="5115" width="9.7109375" style="1" customWidth="1"/>
    <col min="5116" max="5117" width="9.85546875" style="1" customWidth="1"/>
    <col min="5118" max="5118" width="6" style="1" customWidth="1"/>
    <col min="5119" max="5119" width="13.140625" style="1" customWidth="1"/>
    <col min="5120" max="5120" width="15.42578125" style="1" customWidth="1"/>
    <col min="5121" max="5121" width="14.28515625" style="1" customWidth="1"/>
    <col min="5122" max="5122" width="22.7109375" style="1" customWidth="1"/>
    <col min="5123" max="5123" width="13.85546875" style="1" customWidth="1"/>
    <col min="5124" max="5124" width="11" style="1" customWidth="1"/>
    <col min="5125" max="5125" width="11.28515625" style="1" customWidth="1"/>
    <col min="5126" max="5366" width="9.140625" style="1"/>
    <col min="5367" max="5367" width="4.7109375" style="1" customWidth="1"/>
    <col min="5368" max="5368" width="30.140625" style="1" customWidth="1"/>
    <col min="5369" max="5369" width="5.85546875" style="1" customWidth="1"/>
    <col min="5370" max="5370" width="6.85546875" style="1" customWidth="1"/>
    <col min="5371" max="5371" width="9.7109375" style="1" customWidth="1"/>
    <col min="5372" max="5373" width="9.85546875" style="1" customWidth="1"/>
    <col min="5374" max="5374" width="6" style="1" customWidth="1"/>
    <col min="5375" max="5375" width="13.140625" style="1" customWidth="1"/>
    <col min="5376" max="5376" width="15.42578125" style="1" customWidth="1"/>
    <col min="5377" max="5377" width="14.28515625" style="1" customWidth="1"/>
    <col min="5378" max="5378" width="22.7109375" style="1" customWidth="1"/>
    <col min="5379" max="5379" width="13.85546875" style="1" customWidth="1"/>
    <col min="5380" max="5380" width="11" style="1" customWidth="1"/>
    <col min="5381" max="5381" width="11.28515625" style="1" customWidth="1"/>
    <col min="5382" max="5622" width="9.140625" style="1"/>
    <col min="5623" max="5623" width="4.7109375" style="1" customWidth="1"/>
    <col min="5624" max="5624" width="30.140625" style="1" customWidth="1"/>
    <col min="5625" max="5625" width="5.85546875" style="1" customWidth="1"/>
    <col min="5626" max="5626" width="6.85546875" style="1" customWidth="1"/>
    <col min="5627" max="5627" width="9.7109375" style="1" customWidth="1"/>
    <col min="5628" max="5629" width="9.85546875" style="1" customWidth="1"/>
    <col min="5630" max="5630" width="6" style="1" customWidth="1"/>
    <col min="5631" max="5631" width="13.140625" style="1" customWidth="1"/>
    <col min="5632" max="5632" width="15.42578125" style="1" customWidth="1"/>
    <col min="5633" max="5633" width="14.28515625" style="1" customWidth="1"/>
    <col min="5634" max="5634" width="22.7109375" style="1" customWidth="1"/>
    <col min="5635" max="5635" width="13.85546875" style="1" customWidth="1"/>
    <col min="5636" max="5636" width="11" style="1" customWidth="1"/>
    <col min="5637" max="5637" width="11.28515625" style="1" customWidth="1"/>
    <col min="5638" max="5878" width="9.140625" style="1"/>
    <col min="5879" max="5879" width="4.7109375" style="1" customWidth="1"/>
    <col min="5880" max="5880" width="30.140625" style="1" customWidth="1"/>
    <col min="5881" max="5881" width="5.85546875" style="1" customWidth="1"/>
    <col min="5882" max="5882" width="6.85546875" style="1" customWidth="1"/>
    <col min="5883" max="5883" width="9.7109375" style="1" customWidth="1"/>
    <col min="5884" max="5885" width="9.85546875" style="1" customWidth="1"/>
    <col min="5886" max="5886" width="6" style="1" customWidth="1"/>
    <col min="5887" max="5887" width="13.140625" style="1" customWidth="1"/>
    <col min="5888" max="5888" width="15.42578125" style="1" customWidth="1"/>
    <col min="5889" max="5889" width="14.28515625" style="1" customWidth="1"/>
    <col min="5890" max="5890" width="22.7109375" style="1" customWidth="1"/>
    <col min="5891" max="5891" width="13.85546875" style="1" customWidth="1"/>
    <col min="5892" max="5892" width="11" style="1" customWidth="1"/>
    <col min="5893" max="5893" width="11.28515625" style="1" customWidth="1"/>
    <col min="5894" max="6134" width="9.140625" style="1"/>
    <col min="6135" max="6135" width="4.7109375" style="1" customWidth="1"/>
    <col min="6136" max="6136" width="30.140625" style="1" customWidth="1"/>
    <col min="6137" max="6137" width="5.85546875" style="1" customWidth="1"/>
    <col min="6138" max="6138" width="6.85546875" style="1" customWidth="1"/>
    <col min="6139" max="6139" width="9.7109375" style="1" customWidth="1"/>
    <col min="6140" max="6141" width="9.85546875" style="1" customWidth="1"/>
    <col min="6142" max="6142" width="6" style="1" customWidth="1"/>
    <col min="6143" max="6143" width="13.140625" style="1" customWidth="1"/>
    <col min="6144" max="6144" width="15.42578125" style="1" customWidth="1"/>
    <col min="6145" max="6145" width="14.28515625" style="1" customWidth="1"/>
    <col min="6146" max="6146" width="22.7109375" style="1" customWidth="1"/>
    <col min="6147" max="6147" width="13.85546875" style="1" customWidth="1"/>
    <col min="6148" max="6148" width="11" style="1" customWidth="1"/>
    <col min="6149" max="6149" width="11.28515625" style="1" customWidth="1"/>
    <col min="6150" max="6390" width="9.140625" style="1"/>
    <col min="6391" max="6391" width="4.7109375" style="1" customWidth="1"/>
    <col min="6392" max="6392" width="30.140625" style="1" customWidth="1"/>
    <col min="6393" max="6393" width="5.85546875" style="1" customWidth="1"/>
    <col min="6394" max="6394" width="6.85546875" style="1" customWidth="1"/>
    <col min="6395" max="6395" width="9.7109375" style="1" customWidth="1"/>
    <col min="6396" max="6397" width="9.85546875" style="1" customWidth="1"/>
    <col min="6398" max="6398" width="6" style="1" customWidth="1"/>
    <col min="6399" max="6399" width="13.140625" style="1" customWidth="1"/>
    <col min="6400" max="6400" width="15.42578125" style="1" customWidth="1"/>
    <col min="6401" max="6401" width="14.28515625" style="1" customWidth="1"/>
    <col min="6402" max="6402" width="22.7109375" style="1" customWidth="1"/>
    <col min="6403" max="6403" width="13.85546875" style="1" customWidth="1"/>
    <col min="6404" max="6404" width="11" style="1" customWidth="1"/>
    <col min="6405" max="6405" width="11.28515625" style="1" customWidth="1"/>
    <col min="6406" max="6646" width="9.140625" style="1"/>
    <col min="6647" max="6647" width="4.7109375" style="1" customWidth="1"/>
    <col min="6648" max="6648" width="30.140625" style="1" customWidth="1"/>
    <col min="6649" max="6649" width="5.85546875" style="1" customWidth="1"/>
    <col min="6650" max="6650" width="6.85546875" style="1" customWidth="1"/>
    <col min="6651" max="6651" width="9.7109375" style="1" customWidth="1"/>
    <col min="6652" max="6653" width="9.85546875" style="1" customWidth="1"/>
    <col min="6654" max="6654" width="6" style="1" customWidth="1"/>
    <col min="6655" max="6655" width="13.140625" style="1" customWidth="1"/>
    <col min="6656" max="6656" width="15.42578125" style="1" customWidth="1"/>
    <col min="6657" max="6657" width="14.28515625" style="1" customWidth="1"/>
    <col min="6658" max="6658" width="22.7109375" style="1" customWidth="1"/>
    <col min="6659" max="6659" width="13.85546875" style="1" customWidth="1"/>
    <col min="6660" max="6660" width="11" style="1" customWidth="1"/>
    <col min="6661" max="6661" width="11.28515625" style="1" customWidth="1"/>
    <col min="6662" max="6902" width="9.140625" style="1"/>
    <col min="6903" max="6903" width="4.7109375" style="1" customWidth="1"/>
    <col min="6904" max="6904" width="30.140625" style="1" customWidth="1"/>
    <col min="6905" max="6905" width="5.85546875" style="1" customWidth="1"/>
    <col min="6906" max="6906" width="6.85546875" style="1" customWidth="1"/>
    <col min="6907" max="6907" width="9.7109375" style="1" customWidth="1"/>
    <col min="6908" max="6909" width="9.85546875" style="1" customWidth="1"/>
    <col min="6910" max="6910" width="6" style="1" customWidth="1"/>
    <col min="6911" max="6911" width="13.140625" style="1" customWidth="1"/>
    <col min="6912" max="6912" width="15.42578125" style="1" customWidth="1"/>
    <col min="6913" max="6913" width="14.28515625" style="1" customWidth="1"/>
    <col min="6914" max="6914" width="22.7109375" style="1" customWidth="1"/>
    <col min="6915" max="6915" width="13.85546875" style="1" customWidth="1"/>
    <col min="6916" max="6916" width="11" style="1" customWidth="1"/>
    <col min="6917" max="6917" width="11.28515625" style="1" customWidth="1"/>
    <col min="6918" max="7158" width="9.140625" style="1"/>
    <col min="7159" max="7159" width="4.7109375" style="1" customWidth="1"/>
    <col min="7160" max="7160" width="30.140625" style="1" customWidth="1"/>
    <col min="7161" max="7161" width="5.85546875" style="1" customWidth="1"/>
    <col min="7162" max="7162" width="6.85546875" style="1" customWidth="1"/>
    <col min="7163" max="7163" width="9.7109375" style="1" customWidth="1"/>
    <col min="7164" max="7165" width="9.85546875" style="1" customWidth="1"/>
    <col min="7166" max="7166" width="6" style="1" customWidth="1"/>
    <col min="7167" max="7167" width="13.140625" style="1" customWidth="1"/>
    <col min="7168" max="7168" width="15.42578125" style="1" customWidth="1"/>
    <col min="7169" max="7169" width="14.28515625" style="1" customWidth="1"/>
    <col min="7170" max="7170" width="22.7109375" style="1" customWidth="1"/>
    <col min="7171" max="7171" width="13.85546875" style="1" customWidth="1"/>
    <col min="7172" max="7172" width="11" style="1" customWidth="1"/>
    <col min="7173" max="7173" width="11.28515625" style="1" customWidth="1"/>
    <col min="7174" max="7414" width="9.140625" style="1"/>
    <col min="7415" max="7415" width="4.7109375" style="1" customWidth="1"/>
    <col min="7416" max="7416" width="30.140625" style="1" customWidth="1"/>
    <col min="7417" max="7417" width="5.85546875" style="1" customWidth="1"/>
    <col min="7418" max="7418" width="6.85546875" style="1" customWidth="1"/>
    <col min="7419" max="7419" width="9.7109375" style="1" customWidth="1"/>
    <col min="7420" max="7421" width="9.85546875" style="1" customWidth="1"/>
    <col min="7422" max="7422" width="6" style="1" customWidth="1"/>
    <col min="7423" max="7423" width="13.140625" style="1" customWidth="1"/>
    <col min="7424" max="7424" width="15.42578125" style="1" customWidth="1"/>
    <col min="7425" max="7425" width="14.28515625" style="1" customWidth="1"/>
    <col min="7426" max="7426" width="22.7109375" style="1" customWidth="1"/>
    <col min="7427" max="7427" width="13.85546875" style="1" customWidth="1"/>
    <col min="7428" max="7428" width="11" style="1" customWidth="1"/>
    <col min="7429" max="7429" width="11.28515625" style="1" customWidth="1"/>
    <col min="7430" max="7670" width="9.140625" style="1"/>
    <col min="7671" max="7671" width="4.7109375" style="1" customWidth="1"/>
    <col min="7672" max="7672" width="30.140625" style="1" customWidth="1"/>
    <col min="7673" max="7673" width="5.85546875" style="1" customWidth="1"/>
    <col min="7674" max="7674" width="6.85546875" style="1" customWidth="1"/>
    <col min="7675" max="7675" width="9.7109375" style="1" customWidth="1"/>
    <col min="7676" max="7677" width="9.85546875" style="1" customWidth="1"/>
    <col min="7678" max="7678" width="6" style="1" customWidth="1"/>
    <col min="7679" max="7679" width="13.140625" style="1" customWidth="1"/>
    <col min="7680" max="7680" width="15.42578125" style="1" customWidth="1"/>
    <col min="7681" max="7681" width="14.28515625" style="1" customWidth="1"/>
    <col min="7682" max="7682" width="22.7109375" style="1" customWidth="1"/>
    <col min="7683" max="7683" width="13.85546875" style="1" customWidth="1"/>
    <col min="7684" max="7684" width="11" style="1" customWidth="1"/>
    <col min="7685" max="7685" width="11.28515625" style="1" customWidth="1"/>
    <col min="7686" max="7926" width="9.140625" style="1"/>
    <col min="7927" max="7927" width="4.7109375" style="1" customWidth="1"/>
    <col min="7928" max="7928" width="30.140625" style="1" customWidth="1"/>
    <col min="7929" max="7929" width="5.85546875" style="1" customWidth="1"/>
    <col min="7930" max="7930" width="6.85546875" style="1" customWidth="1"/>
    <col min="7931" max="7931" width="9.7109375" style="1" customWidth="1"/>
    <col min="7932" max="7933" width="9.85546875" style="1" customWidth="1"/>
    <col min="7934" max="7934" width="6" style="1" customWidth="1"/>
    <col min="7935" max="7935" width="13.140625" style="1" customWidth="1"/>
    <col min="7936" max="7936" width="15.42578125" style="1" customWidth="1"/>
    <col min="7937" max="7937" width="14.28515625" style="1" customWidth="1"/>
    <col min="7938" max="7938" width="22.7109375" style="1" customWidth="1"/>
    <col min="7939" max="7939" width="13.85546875" style="1" customWidth="1"/>
    <col min="7940" max="7940" width="11" style="1" customWidth="1"/>
    <col min="7941" max="7941" width="11.28515625" style="1" customWidth="1"/>
    <col min="7942" max="8182" width="9.140625" style="1"/>
    <col min="8183" max="8183" width="4.7109375" style="1" customWidth="1"/>
    <col min="8184" max="8184" width="30.140625" style="1" customWidth="1"/>
    <col min="8185" max="8185" width="5.85546875" style="1" customWidth="1"/>
    <col min="8186" max="8186" width="6.85546875" style="1" customWidth="1"/>
    <col min="8187" max="8187" width="9.7109375" style="1" customWidth="1"/>
    <col min="8188" max="8189" width="9.85546875" style="1" customWidth="1"/>
    <col min="8190" max="8190" width="6" style="1" customWidth="1"/>
    <col min="8191" max="8191" width="13.140625" style="1" customWidth="1"/>
    <col min="8192" max="8192" width="15.42578125" style="1" customWidth="1"/>
    <col min="8193" max="8193" width="14.28515625" style="1" customWidth="1"/>
    <col min="8194" max="8194" width="22.7109375" style="1" customWidth="1"/>
    <col min="8195" max="8195" width="13.85546875" style="1" customWidth="1"/>
    <col min="8196" max="8196" width="11" style="1" customWidth="1"/>
    <col min="8197" max="8197" width="11.28515625" style="1" customWidth="1"/>
    <col min="8198" max="8438" width="9.140625" style="1"/>
    <col min="8439" max="8439" width="4.7109375" style="1" customWidth="1"/>
    <col min="8440" max="8440" width="30.140625" style="1" customWidth="1"/>
    <col min="8441" max="8441" width="5.85546875" style="1" customWidth="1"/>
    <col min="8442" max="8442" width="6.85546875" style="1" customWidth="1"/>
    <col min="8443" max="8443" width="9.7109375" style="1" customWidth="1"/>
    <col min="8444" max="8445" width="9.85546875" style="1" customWidth="1"/>
    <col min="8446" max="8446" width="6" style="1" customWidth="1"/>
    <col min="8447" max="8447" width="13.140625" style="1" customWidth="1"/>
    <col min="8448" max="8448" width="15.42578125" style="1" customWidth="1"/>
    <col min="8449" max="8449" width="14.28515625" style="1" customWidth="1"/>
    <col min="8450" max="8450" width="22.7109375" style="1" customWidth="1"/>
    <col min="8451" max="8451" width="13.85546875" style="1" customWidth="1"/>
    <col min="8452" max="8452" width="11" style="1" customWidth="1"/>
    <col min="8453" max="8453" width="11.28515625" style="1" customWidth="1"/>
    <col min="8454" max="8694" width="9.140625" style="1"/>
    <col min="8695" max="8695" width="4.7109375" style="1" customWidth="1"/>
    <col min="8696" max="8696" width="30.140625" style="1" customWidth="1"/>
    <col min="8697" max="8697" width="5.85546875" style="1" customWidth="1"/>
    <col min="8698" max="8698" width="6.85546875" style="1" customWidth="1"/>
    <col min="8699" max="8699" width="9.7109375" style="1" customWidth="1"/>
    <col min="8700" max="8701" width="9.85546875" style="1" customWidth="1"/>
    <col min="8702" max="8702" width="6" style="1" customWidth="1"/>
    <col min="8703" max="8703" width="13.140625" style="1" customWidth="1"/>
    <col min="8704" max="8704" width="15.42578125" style="1" customWidth="1"/>
    <col min="8705" max="8705" width="14.28515625" style="1" customWidth="1"/>
    <col min="8706" max="8706" width="22.7109375" style="1" customWidth="1"/>
    <col min="8707" max="8707" width="13.85546875" style="1" customWidth="1"/>
    <col min="8708" max="8708" width="11" style="1" customWidth="1"/>
    <col min="8709" max="8709" width="11.28515625" style="1" customWidth="1"/>
    <col min="8710" max="8950" width="9.140625" style="1"/>
    <col min="8951" max="8951" width="4.7109375" style="1" customWidth="1"/>
    <col min="8952" max="8952" width="30.140625" style="1" customWidth="1"/>
    <col min="8953" max="8953" width="5.85546875" style="1" customWidth="1"/>
    <col min="8954" max="8954" width="6.85546875" style="1" customWidth="1"/>
    <col min="8955" max="8955" width="9.7109375" style="1" customWidth="1"/>
    <col min="8956" max="8957" width="9.85546875" style="1" customWidth="1"/>
    <col min="8958" max="8958" width="6" style="1" customWidth="1"/>
    <col min="8959" max="8959" width="13.140625" style="1" customWidth="1"/>
    <col min="8960" max="8960" width="15.42578125" style="1" customWidth="1"/>
    <col min="8961" max="8961" width="14.28515625" style="1" customWidth="1"/>
    <col min="8962" max="8962" width="22.7109375" style="1" customWidth="1"/>
    <col min="8963" max="8963" width="13.85546875" style="1" customWidth="1"/>
    <col min="8964" max="8964" width="11" style="1" customWidth="1"/>
    <col min="8965" max="8965" width="11.28515625" style="1" customWidth="1"/>
    <col min="8966" max="9206" width="9.140625" style="1"/>
    <col min="9207" max="9207" width="4.7109375" style="1" customWidth="1"/>
    <col min="9208" max="9208" width="30.140625" style="1" customWidth="1"/>
    <col min="9209" max="9209" width="5.85546875" style="1" customWidth="1"/>
    <col min="9210" max="9210" width="6.85546875" style="1" customWidth="1"/>
    <col min="9211" max="9211" width="9.7109375" style="1" customWidth="1"/>
    <col min="9212" max="9213" width="9.85546875" style="1" customWidth="1"/>
    <col min="9214" max="9214" width="6" style="1" customWidth="1"/>
    <col min="9215" max="9215" width="13.140625" style="1" customWidth="1"/>
    <col min="9216" max="9216" width="15.42578125" style="1" customWidth="1"/>
    <col min="9217" max="9217" width="14.28515625" style="1" customWidth="1"/>
    <col min="9218" max="9218" width="22.7109375" style="1" customWidth="1"/>
    <col min="9219" max="9219" width="13.85546875" style="1" customWidth="1"/>
    <col min="9220" max="9220" width="11" style="1" customWidth="1"/>
    <col min="9221" max="9221" width="11.28515625" style="1" customWidth="1"/>
    <col min="9222" max="9462" width="9.140625" style="1"/>
    <col min="9463" max="9463" width="4.7109375" style="1" customWidth="1"/>
    <col min="9464" max="9464" width="30.140625" style="1" customWidth="1"/>
    <col min="9465" max="9465" width="5.85546875" style="1" customWidth="1"/>
    <col min="9466" max="9466" width="6.85546875" style="1" customWidth="1"/>
    <col min="9467" max="9467" width="9.7109375" style="1" customWidth="1"/>
    <col min="9468" max="9469" width="9.85546875" style="1" customWidth="1"/>
    <col min="9470" max="9470" width="6" style="1" customWidth="1"/>
    <col min="9471" max="9471" width="13.140625" style="1" customWidth="1"/>
    <col min="9472" max="9472" width="15.42578125" style="1" customWidth="1"/>
    <col min="9473" max="9473" width="14.28515625" style="1" customWidth="1"/>
    <col min="9474" max="9474" width="22.7109375" style="1" customWidth="1"/>
    <col min="9475" max="9475" width="13.85546875" style="1" customWidth="1"/>
    <col min="9476" max="9476" width="11" style="1" customWidth="1"/>
    <col min="9477" max="9477" width="11.28515625" style="1" customWidth="1"/>
    <col min="9478" max="9718" width="9.140625" style="1"/>
    <col min="9719" max="9719" width="4.7109375" style="1" customWidth="1"/>
    <col min="9720" max="9720" width="30.140625" style="1" customWidth="1"/>
    <col min="9721" max="9721" width="5.85546875" style="1" customWidth="1"/>
    <col min="9722" max="9722" width="6.85546875" style="1" customWidth="1"/>
    <col min="9723" max="9723" width="9.7109375" style="1" customWidth="1"/>
    <col min="9724" max="9725" width="9.85546875" style="1" customWidth="1"/>
    <col min="9726" max="9726" width="6" style="1" customWidth="1"/>
    <col min="9727" max="9727" width="13.140625" style="1" customWidth="1"/>
    <col min="9728" max="9728" width="15.42578125" style="1" customWidth="1"/>
    <col min="9729" max="9729" width="14.28515625" style="1" customWidth="1"/>
    <col min="9730" max="9730" width="22.7109375" style="1" customWidth="1"/>
    <col min="9731" max="9731" width="13.85546875" style="1" customWidth="1"/>
    <col min="9732" max="9732" width="11" style="1" customWidth="1"/>
    <col min="9733" max="9733" width="11.28515625" style="1" customWidth="1"/>
    <col min="9734" max="9974" width="9.140625" style="1"/>
    <col min="9975" max="9975" width="4.7109375" style="1" customWidth="1"/>
    <col min="9976" max="9976" width="30.140625" style="1" customWidth="1"/>
    <col min="9977" max="9977" width="5.85546875" style="1" customWidth="1"/>
    <col min="9978" max="9978" width="6.85546875" style="1" customWidth="1"/>
    <col min="9979" max="9979" width="9.7109375" style="1" customWidth="1"/>
    <col min="9980" max="9981" width="9.85546875" style="1" customWidth="1"/>
    <col min="9982" max="9982" width="6" style="1" customWidth="1"/>
    <col min="9983" max="9983" width="13.140625" style="1" customWidth="1"/>
    <col min="9984" max="9984" width="15.42578125" style="1" customWidth="1"/>
    <col min="9985" max="9985" width="14.28515625" style="1" customWidth="1"/>
    <col min="9986" max="9986" width="22.7109375" style="1" customWidth="1"/>
    <col min="9987" max="9987" width="13.85546875" style="1" customWidth="1"/>
    <col min="9988" max="9988" width="11" style="1" customWidth="1"/>
    <col min="9989" max="9989" width="11.28515625" style="1" customWidth="1"/>
    <col min="9990" max="10230" width="9.140625" style="1"/>
    <col min="10231" max="10231" width="4.7109375" style="1" customWidth="1"/>
    <col min="10232" max="10232" width="30.140625" style="1" customWidth="1"/>
    <col min="10233" max="10233" width="5.85546875" style="1" customWidth="1"/>
    <col min="10234" max="10234" width="6.85546875" style="1" customWidth="1"/>
    <col min="10235" max="10235" width="9.7109375" style="1" customWidth="1"/>
    <col min="10236" max="10237" width="9.85546875" style="1" customWidth="1"/>
    <col min="10238" max="10238" width="6" style="1" customWidth="1"/>
    <col min="10239" max="10239" width="13.140625" style="1" customWidth="1"/>
    <col min="10240" max="10240" width="15.42578125" style="1" customWidth="1"/>
    <col min="10241" max="10241" width="14.28515625" style="1" customWidth="1"/>
    <col min="10242" max="10242" width="22.7109375" style="1" customWidth="1"/>
    <col min="10243" max="10243" width="13.85546875" style="1" customWidth="1"/>
    <col min="10244" max="10244" width="11" style="1" customWidth="1"/>
    <col min="10245" max="10245" width="11.28515625" style="1" customWidth="1"/>
    <col min="10246" max="10486" width="9.140625" style="1"/>
    <col min="10487" max="10487" width="4.7109375" style="1" customWidth="1"/>
    <col min="10488" max="10488" width="30.140625" style="1" customWidth="1"/>
    <col min="10489" max="10489" width="5.85546875" style="1" customWidth="1"/>
    <col min="10490" max="10490" width="6.85546875" style="1" customWidth="1"/>
    <col min="10491" max="10491" width="9.7109375" style="1" customWidth="1"/>
    <col min="10492" max="10493" width="9.85546875" style="1" customWidth="1"/>
    <col min="10494" max="10494" width="6" style="1" customWidth="1"/>
    <col min="10495" max="10495" width="13.140625" style="1" customWidth="1"/>
    <col min="10496" max="10496" width="15.42578125" style="1" customWidth="1"/>
    <col min="10497" max="10497" width="14.28515625" style="1" customWidth="1"/>
    <col min="10498" max="10498" width="22.7109375" style="1" customWidth="1"/>
    <col min="10499" max="10499" width="13.85546875" style="1" customWidth="1"/>
    <col min="10500" max="10500" width="11" style="1" customWidth="1"/>
    <col min="10501" max="10501" width="11.28515625" style="1" customWidth="1"/>
    <col min="10502" max="10742" width="9.140625" style="1"/>
    <col min="10743" max="10743" width="4.7109375" style="1" customWidth="1"/>
    <col min="10744" max="10744" width="30.140625" style="1" customWidth="1"/>
    <col min="10745" max="10745" width="5.85546875" style="1" customWidth="1"/>
    <col min="10746" max="10746" width="6.85546875" style="1" customWidth="1"/>
    <col min="10747" max="10747" width="9.7109375" style="1" customWidth="1"/>
    <col min="10748" max="10749" width="9.85546875" style="1" customWidth="1"/>
    <col min="10750" max="10750" width="6" style="1" customWidth="1"/>
    <col min="10751" max="10751" width="13.140625" style="1" customWidth="1"/>
    <col min="10752" max="10752" width="15.42578125" style="1" customWidth="1"/>
    <col min="10753" max="10753" width="14.28515625" style="1" customWidth="1"/>
    <col min="10754" max="10754" width="22.7109375" style="1" customWidth="1"/>
    <col min="10755" max="10755" width="13.85546875" style="1" customWidth="1"/>
    <col min="10756" max="10756" width="11" style="1" customWidth="1"/>
    <col min="10757" max="10757" width="11.28515625" style="1" customWidth="1"/>
    <col min="10758" max="10998" width="9.140625" style="1"/>
    <col min="10999" max="10999" width="4.7109375" style="1" customWidth="1"/>
    <col min="11000" max="11000" width="30.140625" style="1" customWidth="1"/>
    <col min="11001" max="11001" width="5.85546875" style="1" customWidth="1"/>
    <col min="11002" max="11002" width="6.85546875" style="1" customWidth="1"/>
    <col min="11003" max="11003" width="9.7109375" style="1" customWidth="1"/>
    <col min="11004" max="11005" width="9.85546875" style="1" customWidth="1"/>
    <col min="11006" max="11006" width="6" style="1" customWidth="1"/>
    <col min="11007" max="11007" width="13.140625" style="1" customWidth="1"/>
    <col min="11008" max="11008" width="15.42578125" style="1" customWidth="1"/>
    <col min="11009" max="11009" width="14.28515625" style="1" customWidth="1"/>
    <col min="11010" max="11010" width="22.7109375" style="1" customWidth="1"/>
    <col min="11011" max="11011" width="13.85546875" style="1" customWidth="1"/>
    <col min="11012" max="11012" width="11" style="1" customWidth="1"/>
    <col min="11013" max="11013" width="11.28515625" style="1" customWidth="1"/>
    <col min="11014" max="11254" width="9.140625" style="1"/>
    <col min="11255" max="11255" width="4.7109375" style="1" customWidth="1"/>
    <col min="11256" max="11256" width="30.140625" style="1" customWidth="1"/>
    <col min="11257" max="11257" width="5.85546875" style="1" customWidth="1"/>
    <col min="11258" max="11258" width="6.85546875" style="1" customWidth="1"/>
    <col min="11259" max="11259" width="9.7109375" style="1" customWidth="1"/>
    <col min="11260" max="11261" width="9.85546875" style="1" customWidth="1"/>
    <col min="11262" max="11262" width="6" style="1" customWidth="1"/>
    <col min="11263" max="11263" width="13.140625" style="1" customWidth="1"/>
    <col min="11264" max="11264" width="15.42578125" style="1" customWidth="1"/>
    <col min="11265" max="11265" width="14.28515625" style="1" customWidth="1"/>
    <col min="11266" max="11266" width="22.7109375" style="1" customWidth="1"/>
    <col min="11267" max="11267" width="13.85546875" style="1" customWidth="1"/>
    <col min="11268" max="11268" width="11" style="1" customWidth="1"/>
    <col min="11269" max="11269" width="11.28515625" style="1" customWidth="1"/>
    <col min="11270" max="11510" width="9.140625" style="1"/>
    <col min="11511" max="11511" width="4.7109375" style="1" customWidth="1"/>
    <col min="11512" max="11512" width="30.140625" style="1" customWidth="1"/>
    <col min="11513" max="11513" width="5.85546875" style="1" customWidth="1"/>
    <col min="11514" max="11514" width="6.85546875" style="1" customWidth="1"/>
    <col min="11515" max="11515" width="9.7109375" style="1" customWidth="1"/>
    <col min="11516" max="11517" width="9.85546875" style="1" customWidth="1"/>
    <col min="11518" max="11518" width="6" style="1" customWidth="1"/>
    <col min="11519" max="11519" width="13.140625" style="1" customWidth="1"/>
    <col min="11520" max="11520" width="15.42578125" style="1" customWidth="1"/>
    <col min="11521" max="11521" width="14.28515625" style="1" customWidth="1"/>
    <col min="11522" max="11522" width="22.7109375" style="1" customWidth="1"/>
    <col min="11523" max="11523" width="13.85546875" style="1" customWidth="1"/>
    <col min="11524" max="11524" width="11" style="1" customWidth="1"/>
    <col min="11525" max="11525" width="11.28515625" style="1" customWidth="1"/>
    <col min="11526" max="11766" width="9.140625" style="1"/>
    <col min="11767" max="11767" width="4.7109375" style="1" customWidth="1"/>
    <col min="11768" max="11768" width="30.140625" style="1" customWidth="1"/>
    <col min="11769" max="11769" width="5.85546875" style="1" customWidth="1"/>
    <col min="11770" max="11770" width="6.85546875" style="1" customWidth="1"/>
    <col min="11771" max="11771" width="9.7109375" style="1" customWidth="1"/>
    <col min="11772" max="11773" width="9.85546875" style="1" customWidth="1"/>
    <col min="11774" max="11774" width="6" style="1" customWidth="1"/>
    <col min="11775" max="11775" width="13.140625" style="1" customWidth="1"/>
    <col min="11776" max="11776" width="15.42578125" style="1" customWidth="1"/>
    <col min="11777" max="11777" width="14.28515625" style="1" customWidth="1"/>
    <col min="11778" max="11778" width="22.7109375" style="1" customWidth="1"/>
    <col min="11779" max="11779" width="13.85546875" style="1" customWidth="1"/>
    <col min="11780" max="11780" width="11" style="1" customWidth="1"/>
    <col min="11781" max="11781" width="11.28515625" style="1" customWidth="1"/>
    <col min="11782" max="12022" width="9.140625" style="1"/>
    <col min="12023" max="12023" width="4.7109375" style="1" customWidth="1"/>
    <col min="12024" max="12024" width="30.140625" style="1" customWidth="1"/>
    <col min="12025" max="12025" width="5.85546875" style="1" customWidth="1"/>
    <col min="12026" max="12026" width="6.85546875" style="1" customWidth="1"/>
    <col min="12027" max="12027" width="9.7109375" style="1" customWidth="1"/>
    <col min="12028" max="12029" width="9.85546875" style="1" customWidth="1"/>
    <col min="12030" max="12030" width="6" style="1" customWidth="1"/>
    <col min="12031" max="12031" width="13.140625" style="1" customWidth="1"/>
    <col min="12032" max="12032" width="15.42578125" style="1" customWidth="1"/>
    <col min="12033" max="12033" width="14.28515625" style="1" customWidth="1"/>
    <col min="12034" max="12034" width="22.7109375" style="1" customWidth="1"/>
    <col min="12035" max="12035" width="13.85546875" style="1" customWidth="1"/>
    <col min="12036" max="12036" width="11" style="1" customWidth="1"/>
    <col min="12037" max="12037" width="11.28515625" style="1" customWidth="1"/>
    <col min="12038" max="12278" width="9.140625" style="1"/>
    <col min="12279" max="12279" width="4.7109375" style="1" customWidth="1"/>
    <col min="12280" max="12280" width="30.140625" style="1" customWidth="1"/>
    <col min="12281" max="12281" width="5.85546875" style="1" customWidth="1"/>
    <col min="12282" max="12282" width="6.85546875" style="1" customWidth="1"/>
    <col min="12283" max="12283" width="9.7109375" style="1" customWidth="1"/>
    <col min="12284" max="12285" width="9.85546875" style="1" customWidth="1"/>
    <col min="12286" max="12286" width="6" style="1" customWidth="1"/>
    <col min="12287" max="12287" width="13.140625" style="1" customWidth="1"/>
    <col min="12288" max="12288" width="15.42578125" style="1" customWidth="1"/>
    <col min="12289" max="12289" width="14.28515625" style="1" customWidth="1"/>
    <col min="12290" max="12290" width="22.7109375" style="1" customWidth="1"/>
    <col min="12291" max="12291" width="13.85546875" style="1" customWidth="1"/>
    <col min="12292" max="12292" width="11" style="1" customWidth="1"/>
    <col min="12293" max="12293" width="11.28515625" style="1" customWidth="1"/>
    <col min="12294" max="12534" width="9.140625" style="1"/>
    <col min="12535" max="12535" width="4.7109375" style="1" customWidth="1"/>
    <col min="12536" max="12536" width="30.140625" style="1" customWidth="1"/>
    <col min="12537" max="12537" width="5.85546875" style="1" customWidth="1"/>
    <col min="12538" max="12538" width="6.85546875" style="1" customWidth="1"/>
    <col min="12539" max="12539" width="9.7109375" style="1" customWidth="1"/>
    <col min="12540" max="12541" width="9.85546875" style="1" customWidth="1"/>
    <col min="12542" max="12542" width="6" style="1" customWidth="1"/>
    <col min="12543" max="12543" width="13.140625" style="1" customWidth="1"/>
    <col min="12544" max="12544" width="15.42578125" style="1" customWidth="1"/>
    <col min="12545" max="12545" width="14.28515625" style="1" customWidth="1"/>
    <col min="12546" max="12546" width="22.7109375" style="1" customWidth="1"/>
    <col min="12547" max="12547" width="13.85546875" style="1" customWidth="1"/>
    <col min="12548" max="12548" width="11" style="1" customWidth="1"/>
    <col min="12549" max="12549" width="11.28515625" style="1" customWidth="1"/>
    <col min="12550" max="12790" width="9.140625" style="1"/>
    <col min="12791" max="12791" width="4.7109375" style="1" customWidth="1"/>
    <col min="12792" max="12792" width="30.140625" style="1" customWidth="1"/>
    <col min="12793" max="12793" width="5.85546875" style="1" customWidth="1"/>
    <col min="12794" max="12794" width="6.85546875" style="1" customWidth="1"/>
    <col min="12795" max="12795" width="9.7109375" style="1" customWidth="1"/>
    <col min="12796" max="12797" width="9.85546875" style="1" customWidth="1"/>
    <col min="12798" max="12798" width="6" style="1" customWidth="1"/>
    <col min="12799" max="12799" width="13.140625" style="1" customWidth="1"/>
    <col min="12800" max="12800" width="15.42578125" style="1" customWidth="1"/>
    <col min="12801" max="12801" width="14.28515625" style="1" customWidth="1"/>
    <col min="12802" max="12802" width="22.7109375" style="1" customWidth="1"/>
    <col min="12803" max="12803" width="13.85546875" style="1" customWidth="1"/>
    <col min="12804" max="12804" width="11" style="1" customWidth="1"/>
    <col min="12805" max="12805" width="11.28515625" style="1" customWidth="1"/>
    <col min="12806" max="13046" width="9.140625" style="1"/>
    <col min="13047" max="13047" width="4.7109375" style="1" customWidth="1"/>
    <col min="13048" max="13048" width="30.140625" style="1" customWidth="1"/>
    <col min="13049" max="13049" width="5.85546875" style="1" customWidth="1"/>
    <col min="13050" max="13050" width="6.85546875" style="1" customWidth="1"/>
    <col min="13051" max="13051" width="9.7109375" style="1" customWidth="1"/>
    <col min="13052" max="13053" width="9.85546875" style="1" customWidth="1"/>
    <col min="13054" max="13054" width="6" style="1" customWidth="1"/>
    <col min="13055" max="13055" width="13.140625" style="1" customWidth="1"/>
    <col min="13056" max="13056" width="15.42578125" style="1" customWidth="1"/>
    <col min="13057" max="13057" width="14.28515625" style="1" customWidth="1"/>
    <col min="13058" max="13058" width="22.7109375" style="1" customWidth="1"/>
    <col min="13059" max="13059" width="13.85546875" style="1" customWidth="1"/>
    <col min="13060" max="13060" width="11" style="1" customWidth="1"/>
    <col min="13061" max="13061" width="11.28515625" style="1" customWidth="1"/>
    <col min="13062" max="13302" width="9.140625" style="1"/>
    <col min="13303" max="13303" width="4.7109375" style="1" customWidth="1"/>
    <col min="13304" max="13304" width="30.140625" style="1" customWidth="1"/>
    <col min="13305" max="13305" width="5.85546875" style="1" customWidth="1"/>
    <col min="13306" max="13306" width="6.85546875" style="1" customWidth="1"/>
    <col min="13307" max="13307" width="9.7109375" style="1" customWidth="1"/>
    <col min="13308" max="13309" width="9.85546875" style="1" customWidth="1"/>
    <col min="13310" max="13310" width="6" style="1" customWidth="1"/>
    <col min="13311" max="13311" width="13.140625" style="1" customWidth="1"/>
    <col min="13312" max="13312" width="15.42578125" style="1" customWidth="1"/>
    <col min="13313" max="13313" width="14.28515625" style="1" customWidth="1"/>
    <col min="13314" max="13314" width="22.7109375" style="1" customWidth="1"/>
    <col min="13315" max="13315" width="13.85546875" style="1" customWidth="1"/>
    <col min="13316" max="13316" width="11" style="1" customWidth="1"/>
    <col min="13317" max="13317" width="11.28515625" style="1" customWidth="1"/>
    <col min="13318" max="13558" width="9.140625" style="1"/>
    <col min="13559" max="13559" width="4.7109375" style="1" customWidth="1"/>
    <col min="13560" max="13560" width="30.140625" style="1" customWidth="1"/>
    <col min="13561" max="13561" width="5.85546875" style="1" customWidth="1"/>
    <col min="13562" max="13562" width="6.85546875" style="1" customWidth="1"/>
    <col min="13563" max="13563" width="9.7109375" style="1" customWidth="1"/>
    <col min="13564" max="13565" width="9.85546875" style="1" customWidth="1"/>
    <col min="13566" max="13566" width="6" style="1" customWidth="1"/>
    <col min="13567" max="13567" width="13.140625" style="1" customWidth="1"/>
    <col min="13568" max="13568" width="15.42578125" style="1" customWidth="1"/>
    <col min="13569" max="13569" width="14.28515625" style="1" customWidth="1"/>
    <col min="13570" max="13570" width="22.7109375" style="1" customWidth="1"/>
    <col min="13571" max="13571" width="13.85546875" style="1" customWidth="1"/>
    <col min="13572" max="13572" width="11" style="1" customWidth="1"/>
    <col min="13573" max="13573" width="11.28515625" style="1" customWidth="1"/>
    <col min="13574" max="13814" width="9.140625" style="1"/>
    <col min="13815" max="13815" width="4.7109375" style="1" customWidth="1"/>
    <col min="13816" max="13816" width="30.140625" style="1" customWidth="1"/>
    <col min="13817" max="13817" width="5.85546875" style="1" customWidth="1"/>
    <col min="13818" max="13818" width="6.85546875" style="1" customWidth="1"/>
    <col min="13819" max="13819" width="9.7109375" style="1" customWidth="1"/>
    <col min="13820" max="13821" width="9.85546875" style="1" customWidth="1"/>
    <col min="13822" max="13822" width="6" style="1" customWidth="1"/>
    <col min="13823" max="13823" width="13.140625" style="1" customWidth="1"/>
    <col min="13824" max="13824" width="15.42578125" style="1" customWidth="1"/>
    <col min="13825" max="13825" width="14.28515625" style="1" customWidth="1"/>
    <col min="13826" max="13826" width="22.7109375" style="1" customWidth="1"/>
    <col min="13827" max="13827" width="13.85546875" style="1" customWidth="1"/>
    <col min="13828" max="13828" width="11" style="1" customWidth="1"/>
    <col min="13829" max="13829" width="11.28515625" style="1" customWidth="1"/>
    <col min="13830" max="14070" width="9.140625" style="1"/>
    <col min="14071" max="14071" width="4.7109375" style="1" customWidth="1"/>
    <col min="14072" max="14072" width="30.140625" style="1" customWidth="1"/>
    <col min="14073" max="14073" width="5.85546875" style="1" customWidth="1"/>
    <col min="14074" max="14074" width="6.85546875" style="1" customWidth="1"/>
    <col min="14075" max="14075" width="9.7109375" style="1" customWidth="1"/>
    <col min="14076" max="14077" width="9.85546875" style="1" customWidth="1"/>
    <col min="14078" max="14078" width="6" style="1" customWidth="1"/>
    <col min="14079" max="14079" width="13.140625" style="1" customWidth="1"/>
    <col min="14080" max="14080" width="15.42578125" style="1" customWidth="1"/>
    <col min="14081" max="14081" width="14.28515625" style="1" customWidth="1"/>
    <col min="14082" max="14082" width="22.7109375" style="1" customWidth="1"/>
    <col min="14083" max="14083" width="13.85546875" style="1" customWidth="1"/>
    <col min="14084" max="14084" width="11" style="1" customWidth="1"/>
    <col min="14085" max="14085" width="11.28515625" style="1" customWidth="1"/>
    <col min="14086" max="14326" width="9.140625" style="1"/>
    <col min="14327" max="14327" width="4.7109375" style="1" customWidth="1"/>
    <col min="14328" max="14328" width="30.140625" style="1" customWidth="1"/>
    <col min="14329" max="14329" width="5.85546875" style="1" customWidth="1"/>
    <col min="14330" max="14330" width="6.85546875" style="1" customWidth="1"/>
    <col min="14331" max="14331" width="9.7109375" style="1" customWidth="1"/>
    <col min="14332" max="14333" width="9.85546875" style="1" customWidth="1"/>
    <col min="14334" max="14334" width="6" style="1" customWidth="1"/>
    <col min="14335" max="14335" width="13.140625" style="1" customWidth="1"/>
    <col min="14336" max="14336" width="15.42578125" style="1" customWidth="1"/>
    <col min="14337" max="14337" width="14.28515625" style="1" customWidth="1"/>
    <col min="14338" max="14338" width="22.7109375" style="1" customWidth="1"/>
    <col min="14339" max="14339" width="13.85546875" style="1" customWidth="1"/>
    <col min="14340" max="14340" width="11" style="1" customWidth="1"/>
    <col min="14341" max="14341" width="11.28515625" style="1" customWidth="1"/>
    <col min="14342" max="14582" width="9.140625" style="1"/>
    <col min="14583" max="14583" width="4.7109375" style="1" customWidth="1"/>
    <col min="14584" max="14584" width="30.140625" style="1" customWidth="1"/>
    <col min="14585" max="14585" width="5.85546875" style="1" customWidth="1"/>
    <col min="14586" max="14586" width="6.85546875" style="1" customWidth="1"/>
    <col min="14587" max="14587" width="9.7109375" style="1" customWidth="1"/>
    <col min="14588" max="14589" width="9.85546875" style="1" customWidth="1"/>
    <col min="14590" max="14590" width="6" style="1" customWidth="1"/>
    <col min="14591" max="14591" width="13.140625" style="1" customWidth="1"/>
    <col min="14592" max="14592" width="15.42578125" style="1" customWidth="1"/>
    <col min="14593" max="14593" width="14.28515625" style="1" customWidth="1"/>
    <col min="14594" max="14594" width="22.7109375" style="1" customWidth="1"/>
    <col min="14595" max="14595" width="13.85546875" style="1" customWidth="1"/>
    <col min="14596" max="14596" width="11" style="1" customWidth="1"/>
    <col min="14597" max="14597" width="11.28515625" style="1" customWidth="1"/>
    <col min="14598" max="14838" width="9.140625" style="1"/>
    <col min="14839" max="14839" width="4.7109375" style="1" customWidth="1"/>
    <col min="14840" max="14840" width="30.140625" style="1" customWidth="1"/>
    <col min="14841" max="14841" width="5.85546875" style="1" customWidth="1"/>
    <col min="14842" max="14842" width="6.85546875" style="1" customWidth="1"/>
    <col min="14843" max="14843" width="9.7109375" style="1" customWidth="1"/>
    <col min="14844" max="14845" width="9.85546875" style="1" customWidth="1"/>
    <col min="14846" max="14846" width="6" style="1" customWidth="1"/>
    <col min="14847" max="14847" width="13.140625" style="1" customWidth="1"/>
    <col min="14848" max="14848" width="15.42578125" style="1" customWidth="1"/>
    <col min="14849" max="14849" width="14.28515625" style="1" customWidth="1"/>
    <col min="14850" max="14850" width="22.7109375" style="1" customWidth="1"/>
    <col min="14851" max="14851" width="13.85546875" style="1" customWidth="1"/>
    <col min="14852" max="14852" width="11" style="1" customWidth="1"/>
    <col min="14853" max="14853" width="11.28515625" style="1" customWidth="1"/>
    <col min="14854" max="15094" width="9.140625" style="1"/>
    <col min="15095" max="15095" width="4.7109375" style="1" customWidth="1"/>
    <col min="15096" max="15096" width="30.140625" style="1" customWidth="1"/>
    <col min="15097" max="15097" width="5.85546875" style="1" customWidth="1"/>
    <col min="15098" max="15098" width="6.85546875" style="1" customWidth="1"/>
    <col min="15099" max="15099" width="9.7109375" style="1" customWidth="1"/>
    <col min="15100" max="15101" width="9.85546875" style="1" customWidth="1"/>
    <col min="15102" max="15102" width="6" style="1" customWidth="1"/>
    <col min="15103" max="15103" width="13.140625" style="1" customWidth="1"/>
    <col min="15104" max="15104" width="15.42578125" style="1" customWidth="1"/>
    <col min="15105" max="15105" width="14.28515625" style="1" customWidth="1"/>
    <col min="15106" max="15106" width="22.7109375" style="1" customWidth="1"/>
    <col min="15107" max="15107" width="13.85546875" style="1" customWidth="1"/>
    <col min="15108" max="15108" width="11" style="1" customWidth="1"/>
    <col min="15109" max="15109" width="11.28515625" style="1" customWidth="1"/>
    <col min="15110" max="15350" width="9.140625" style="1"/>
    <col min="15351" max="15351" width="4.7109375" style="1" customWidth="1"/>
    <col min="15352" max="15352" width="30.140625" style="1" customWidth="1"/>
    <col min="15353" max="15353" width="5.85546875" style="1" customWidth="1"/>
    <col min="15354" max="15354" width="6.85546875" style="1" customWidth="1"/>
    <col min="15355" max="15355" width="9.7109375" style="1" customWidth="1"/>
    <col min="15356" max="15357" width="9.85546875" style="1" customWidth="1"/>
    <col min="15358" max="15358" width="6" style="1" customWidth="1"/>
    <col min="15359" max="15359" width="13.140625" style="1" customWidth="1"/>
    <col min="15360" max="15360" width="15.42578125" style="1" customWidth="1"/>
    <col min="15361" max="15361" width="14.28515625" style="1" customWidth="1"/>
    <col min="15362" max="15362" width="22.7109375" style="1" customWidth="1"/>
    <col min="15363" max="15363" width="13.85546875" style="1" customWidth="1"/>
    <col min="15364" max="15364" width="11" style="1" customWidth="1"/>
    <col min="15365" max="15365" width="11.28515625" style="1" customWidth="1"/>
    <col min="15366" max="15606" width="9.140625" style="1"/>
    <col min="15607" max="15607" width="4.7109375" style="1" customWidth="1"/>
    <col min="15608" max="15608" width="30.140625" style="1" customWidth="1"/>
    <col min="15609" max="15609" width="5.85546875" style="1" customWidth="1"/>
    <col min="15610" max="15610" width="6.85546875" style="1" customWidth="1"/>
    <col min="15611" max="15611" width="9.7109375" style="1" customWidth="1"/>
    <col min="15612" max="15613" width="9.85546875" style="1" customWidth="1"/>
    <col min="15614" max="15614" width="6" style="1" customWidth="1"/>
    <col min="15615" max="15615" width="13.140625" style="1" customWidth="1"/>
    <col min="15616" max="15616" width="15.42578125" style="1" customWidth="1"/>
    <col min="15617" max="15617" width="14.28515625" style="1" customWidth="1"/>
    <col min="15618" max="15618" width="22.7109375" style="1" customWidth="1"/>
    <col min="15619" max="15619" width="13.85546875" style="1" customWidth="1"/>
    <col min="15620" max="15620" width="11" style="1" customWidth="1"/>
    <col min="15621" max="15621" width="11.28515625" style="1" customWidth="1"/>
    <col min="15622" max="15862" width="9.140625" style="1"/>
    <col min="15863" max="15863" width="4.7109375" style="1" customWidth="1"/>
    <col min="15864" max="15864" width="30.140625" style="1" customWidth="1"/>
    <col min="15865" max="15865" width="5.85546875" style="1" customWidth="1"/>
    <col min="15866" max="15866" width="6.85546875" style="1" customWidth="1"/>
    <col min="15867" max="15867" width="9.7109375" style="1" customWidth="1"/>
    <col min="15868" max="15869" width="9.85546875" style="1" customWidth="1"/>
    <col min="15870" max="15870" width="6" style="1" customWidth="1"/>
    <col min="15871" max="15871" width="13.140625" style="1" customWidth="1"/>
    <col min="15872" max="15872" width="15.42578125" style="1" customWidth="1"/>
    <col min="15873" max="15873" width="14.28515625" style="1" customWidth="1"/>
    <col min="15874" max="15874" width="22.7109375" style="1" customWidth="1"/>
    <col min="15875" max="15875" width="13.85546875" style="1" customWidth="1"/>
    <col min="15876" max="15876" width="11" style="1" customWidth="1"/>
    <col min="15877" max="15877" width="11.28515625" style="1" customWidth="1"/>
    <col min="15878" max="16118" width="9.140625" style="1"/>
    <col min="16119" max="16119" width="4.7109375" style="1" customWidth="1"/>
    <col min="16120" max="16120" width="30.140625" style="1" customWidth="1"/>
    <col min="16121" max="16121" width="5.85546875" style="1" customWidth="1"/>
    <col min="16122" max="16122" width="6.85546875" style="1" customWidth="1"/>
    <col min="16123" max="16123" width="9.7109375" style="1" customWidth="1"/>
    <col min="16124" max="16125" width="9.85546875" style="1" customWidth="1"/>
    <col min="16126" max="16126" width="6" style="1" customWidth="1"/>
    <col min="16127" max="16127" width="13.140625" style="1" customWidth="1"/>
    <col min="16128" max="16128" width="15.42578125" style="1" customWidth="1"/>
    <col min="16129" max="16129" width="14.28515625" style="1" customWidth="1"/>
    <col min="16130" max="16130" width="22.7109375" style="1" customWidth="1"/>
    <col min="16131" max="16131" width="13.85546875" style="1" customWidth="1"/>
    <col min="16132" max="16132" width="11" style="1" customWidth="1"/>
    <col min="16133" max="16133" width="11.28515625" style="1" customWidth="1"/>
    <col min="16134" max="16384" width="9.140625" style="1"/>
  </cols>
  <sheetData>
    <row r="1" spans="1:21" ht="34.5" customHeight="1" x14ac:dyDescent="0.2">
      <c r="K1" s="1" t="s">
        <v>1</v>
      </c>
    </row>
    <row r="2" spans="1:21" ht="34.5" customHeight="1" x14ac:dyDescent="0.2">
      <c r="A2" s="64" t="s">
        <v>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7"/>
    </row>
    <row r="3" spans="1:21" ht="34.5" customHeight="1" x14ac:dyDescent="0.2">
      <c r="A3" s="67" t="s">
        <v>26</v>
      </c>
      <c r="B3" s="67"/>
      <c r="C3" s="67"/>
      <c r="D3" s="67" t="s">
        <v>48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1" ht="34.5" customHeight="1" x14ac:dyDescent="0.2">
      <c r="A4" s="67" t="s">
        <v>14</v>
      </c>
      <c r="B4" s="67"/>
      <c r="C4" s="67"/>
      <c r="D4" s="66" t="s">
        <v>74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21" ht="34.5" customHeight="1" x14ac:dyDescent="0.2">
      <c r="A5" s="68" t="s">
        <v>15</v>
      </c>
      <c r="B5" s="69"/>
      <c r="C5" s="70"/>
      <c r="D5" s="71" t="s">
        <v>52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56"/>
    </row>
    <row r="6" spans="1:21" ht="82.5" customHeight="1" x14ac:dyDescent="0.2">
      <c r="A6" s="59" t="s">
        <v>2</v>
      </c>
      <c r="B6" s="59" t="s">
        <v>16</v>
      </c>
      <c r="C6" s="59" t="s">
        <v>19</v>
      </c>
      <c r="D6" s="60" t="s">
        <v>28</v>
      </c>
      <c r="E6" s="60" t="s">
        <v>0</v>
      </c>
      <c r="F6" s="59" t="s">
        <v>3</v>
      </c>
      <c r="G6" s="59"/>
      <c r="H6" s="59"/>
      <c r="I6" s="59"/>
      <c r="J6" s="58" t="s">
        <v>4</v>
      </c>
      <c r="K6" s="58"/>
      <c r="L6" s="58"/>
      <c r="M6" s="65" t="s">
        <v>5</v>
      </c>
      <c r="N6" s="65"/>
      <c r="O6" s="65"/>
      <c r="P6" s="65"/>
      <c r="Q6" s="65"/>
      <c r="R6" s="60" t="s">
        <v>29</v>
      </c>
    </row>
    <row r="7" spans="1:21" ht="163.5" customHeight="1" x14ac:dyDescent="0.2">
      <c r="A7" s="59"/>
      <c r="B7" s="59"/>
      <c r="C7" s="59"/>
      <c r="D7" s="60"/>
      <c r="E7" s="60"/>
      <c r="F7" s="4" t="s">
        <v>21</v>
      </c>
      <c r="G7" s="4" t="s">
        <v>22</v>
      </c>
      <c r="H7" s="4" t="s">
        <v>23</v>
      </c>
      <c r="I7" s="50" t="s">
        <v>6</v>
      </c>
      <c r="J7" s="50" t="s">
        <v>7</v>
      </c>
      <c r="K7" s="20" t="s">
        <v>8</v>
      </c>
      <c r="L7" s="20" t="s">
        <v>9</v>
      </c>
      <c r="M7" s="20" t="s">
        <v>10</v>
      </c>
      <c r="N7" s="50" t="s">
        <v>11</v>
      </c>
      <c r="O7" s="50" t="s">
        <v>12</v>
      </c>
      <c r="P7" s="50" t="s">
        <v>13</v>
      </c>
      <c r="Q7" s="50" t="s">
        <v>49</v>
      </c>
      <c r="R7" s="60"/>
    </row>
    <row r="8" spans="1:21" ht="34.5" customHeight="1" x14ac:dyDescent="0.2">
      <c r="A8" s="49">
        <v>1</v>
      </c>
      <c r="B8" s="49">
        <v>2</v>
      </c>
      <c r="C8" s="49">
        <v>3</v>
      </c>
      <c r="D8" s="49">
        <v>4</v>
      </c>
      <c r="E8" s="49">
        <v>5</v>
      </c>
      <c r="F8" s="49">
        <v>6</v>
      </c>
      <c r="G8" s="49">
        <v>7</v>
      </c>
      <c r="H8" s="49">
        <v>8</v>
      </c>
      <c r="I8" s="49">
        <v>9</v>
      </c>
      <c r="J8" s="49">
        <v>10</v>
      </c>
      <c r="K8" s="49">
        <v>11</v>
      </c>
      <c r="L8" s="49">
        <v>12</v>
      </c>
      <c r="M8" s="49">
        <v>13</v>
      </c>
      <c r="N8" s="49">
        <v>14</v>
      </c>
      <c r="O8" s="49">
        <v>15</v>
      </c>
      <c r="P8" s="49">
        <v>16</v>
      </c>
      <c r="Q8" s="49">
        <v>17</v>
      </c>
      <c r="R8" s="49">
        <v>18</v>
      </c>
    </row>
    <row r="9" spans="1:21" ht="61.5" customHeight="1" x14ac:dyDescent="0.2">
      <c r="A9" s="7">
        <v>1</v>
      </c>
      <c r="B9" s="35" t="s">
        <v>75</v>
      </c>
      <c r="C9" s="8" t="s">
        <v>30</v>
      </c>
      <c r="D9" s="28" t="s">
        <v>27</v>
      </c>
      <c r="E9" s="36">
        <v>1</v>
      </c>
      <c r="F9" s="51">
        <v>8405.7999999999993</v>
      </c>
      <c r="G9" s="37">
        <v>9964</v>
      </c>
      <c r="H9" s="6">
        <v>9923.35</v>
      </c>
      <c r="I9" s="38">
        <v>3</v>
      </c>
      <c r="J9" s="39">
        <f t="shared" ref="J9:J22" si="0">AVERAGE(F9:H9)</f>
        <v>9431.0500000000011</v>
      </c>
      <c r="K9" s="40">
        <f t="shared" ref="K9:K22" si="1">STDEV(F9:H9)</f>
        <v>888.12514743137467</v>
      </c>
      <c r="L9" s="41">
        <f t="shared" ref="L9:L22" si="2">K9/J9</f>
        <v>9.4170336010452133E-2</v>
      </c>
      <c r="M9" s="9">
        <f t="shared" ref="M9:M29" si="3">((E9/I9)*(SUM(F9:H9)))</f>
        <v>9431.0499999999993</v>
      </c>
      <c r="N9" s="10">
        <f t="shared" ref="N9:N29" si="4">(F9+G9+H9)/3</f>
        <v>9431.0500000000011</v>
      </c>
      <c r="O9" s="10">
        <f t="shared" ref="O9:O22" si="5">ROUND(N9,2)</f>
        <v>9431.0499999999993</v>
      </c>
      <c r="P9" s="10">
        <f t="shared" ref="P9:P29" si="6">O9*E9</f>
        <v>9431.0499999999993</v>
      </c>
      <c r="Q9" s="10">
        <f t="shared" ref="Q9:Q29" si="7">E9*F9</f>
        <v>8405.7999999999993</v>
      </c>
      <c r="R9" s="28" t="s">
        <v>24</v>
      </c>
    </row>
    <row r="10" spans="1:21" ht="34.5" customHeight="1" x14ac:dyDescent="0.2">
      <c r="A10" s="7">
        <v>2</v>
      </c>
      <c r="B10" s="35" t="s">
        <v>53</v>
      </c>
      <c r="C10" s="8" t="s">
        <v>31</v>
      </c>
      <c r="D10" s="28" t="s">
        <v>27</v>
      </c>
      <c r="E10" s="36">
        <v>1</v>
      </c>
      <c r="F10" s="51">
        <v>1539.12</v>
      </c>
      <c r="G10" s="37">
        <v>1580</v>
      </c>
      <c r="H10" s="6">
        <v>1588.15</v>
      </c>
      <c r="I10" s="38">
        <v>3</v>
      </c>
      <c r="J10" s="39">
        <f t="shared" si="0"/>
        <v>1569.0900000000001</v>
      </c>
      <c r="K10" s="40">
        <f t="shared" si="1"/>
        <v>26.272729207297917</v>
      </c>
      <c r="L10" s="41">
        <f t="shared" si="2"/>
        <v>1.6743927504029671E-2</v>
      </c>
      <c r="M10" s="9">
        <f t="shared" si="3"/>
        <v>1569.0900000000001</v>
      </c>
      <c r="N10" s="10">
        <f t="shared" si="4"/>
        <v>1569.0900000000001</v>
      </c>
      <c r="O10" s="10">
        <f t="shared" si="5"/>
        <v>1569.09</v>
      </c>
      <c r="P10" s="10">
        <f t="shared" si="6"/>
        <v>1569.09</v>
      </c>
      <c r="Q10" s="10">
        <f t="shared" si="7"/>
        <v>1539.12</v>
      </c>
      <c r="R10" s="28" t="s">
        <v>24</v>
      </c>
      <c r="S10" s="46"/>
      <c r="T10" s="47"/>
      <c r="U10" s="48"/>
    </row>
    <row r="11" spans="1:21" ht="34.5" customHeight="1" x14ac:dyDescent="0.2">
      <c r="A11" s="7">
        <v>3</v>
      </c>
      <c r="B11" s="35" t="s">
        <v>62</v>
      </c>
      <c r="C11" s="8" t="s">
        <v>32</v>
      </c>
      <c r="D11" s="28" t="s">
        <v>27</v>
      </c>
      <c r="E11" s="36">
        <v>1</v>
      </c>
      <c r="F11" s="51">
        <v>16850.82</v>
      </c>
      <c r="G11" s="37">
        <v>16900</v>
      </c>
      <c r="H11" s="6">
        <v>16920</v>
      </c>
      <c r="I11" s="38">
        <v>3</v>
      </c>
      <c r="J11" s="39">
        <f t="shared" si="0"/>
        <v>16890.273333333334</v>
      </c>
      <c r="K11" s="40">
        <f t="shared" si="1"/>
        <v>35.600900737668773</v>
      </c>
      <c r="L11" s="41">
        <f t="shared" si="2"/>
        <v>2.1077752878877094E-3</v>
      </c>
      <c r="M11" s="9">
        <f t="shared" si="3"/>
        <v>16890.273333333331</v>
      </c>
      <c r="N11" s="10">
        <f t="shared" si="4"/>
        <v>16890.273333333334</v>
      </c>
      <c r="O11" s="10">
        <f t="shared" si="5"/>
        <v>16890.27</v>
      </c>
      <c r="P11" s="10">
        <f t="shared" si="6"/>
        <v>16890.27</v>
      </c>
      <c r="Q11" s="10">
        <f t="shared" si="7"/>
        <v>16850.82</v>
      </c>
      <c r="R11" s="28" t="s">
        <v>25</v>
      </c>
    </row>
    <row r="12" spans="1:21" ht="34.5" customHeight="1" x14ac:dyDescent="0.2">
      <c r="A12" s="7">
        <v>4</v>
      </c>
      <c r="B12" s="35" t="s">
        <v>54</v>
      </c>
      <c r="C12" s="8" t="s">
        <v>33</v>
      </c>
      <c r="D12" s="28" t="s">
        <v>27</v>
      </c>
      <c r="E12" s="36">
        <v>1</v>
      </c>
      <c r="F12" s="52">
        <v>1526.4</v>
      </c>
      <c r="G12" s="42">
        <v>1580</v>
      </c>
      <c r="H12" s="42">
        <v>1656</v>
      </c>
      <c r="I12" s="38">
        <v>3</v>
      </c>
      <c r="J12" s="39">
        <f t="shared" si="0"/>
        <v>1587.4666666666665</v>
      </c>
      <c r="K12" s="40">
        <f t="shared" si="1"/>
        <v>65.121834535993585</v>
      </c>
      <c r="L12" s="41">
        <f t="shared" si="2"/>
        <v>4.1022489418776412E-2</v>
      </c>
      <c r="M12" s="9">
        <f t="shared" si="3"/>
        <v>1587.4666666666665</v>
      </c>
      <c r="N12" s="10">
        <f t="shared" si="4"/>
        <v>1587.4666666666665</v>
      </c>
      <c r="O12" s="10">
        <f t="shared" si="5"/>
        <v>1587.47</v>
      </c>
      <c r="P12" s="10">
        <f t="shared" si="6"/>
        <v>1587.47</v>
      </c>
      <c r="Q12" s="10">
        <f t="shared" si="7"/>
        <v>1526.4</v>
      </c>
      <c r="R12" s="28" t="s">
        <v>25</v>
      </c>
    </row>
    <row r="13" spans="1:21" ht="34.5" customHeight="1" x14ac:dyDescent="0.2">
      <c r="A13" s="7">
        <v>5</v>
      </c>
      <c r="B13" s="35" t="s">
        <v>55</v>
      </c>
      <c r="C13" s="8" t="s">
        <v>34</v>
      </c>
      <c r="D13" s="28" t="s">
        <v>27</v>
      </c>
      <c r="E13" s="36">
        <v>1</v>
      </c>
      <c r="F13" s="51">
        <v>4500.76</v>
      </c>
      <c r="G13" s="37">
        <v>4500.76</v>
      </c>
      <c r="H13" s="6">
        <v>4723.05</v>
      </c>
      <c r="I13" s="38">
        <v>3</v>
      </c>
      <c r="J13" s="39">
        <f t="shared" si="0"/>
        <v>4574.8566666666666</v>
      </c>
      <c r="K13" s="40">
        <f t="shared" si="1"/>
        <v>128.3391913381619</v>
      </c>
      <c r="L13" s="41">
        <f t="shared" si="2"/>
        <v>2.8053161156559783E-2</v>
      </c>
      <c r="M13" s="9">
        <f t="shared" si="3"/>
        <v>4574.8566666666666</v>
      </c>
      <c r="N13" s="10">
        <f t="shared" si="4"/>
        <v>4574.8566666666666</v>
      </c>
      <c r="O13" s="10">
        <f t="shared" si="5"/>
        <v>4574.8599999999997</v>
      </c>
      <c r="P13" s="10">
        <f t="shared" si="6"/>
        <v>4574.8599999999997</v>
      </c>
      <c r="Q13" s="10">
        <f t="shared" si="7"/>
        <v>4500.76</v>
      </c>
      <c r="R13" s="28" t="s">
        <v>24</v>
      </c>
    </row>
    <row r="14" spans="1:21" ht="34.5" customHeight="1" x14ac:dyDescent="0.2">
      <c r="A14" s="7">
        <v>6</v>
      </c>
      <c r="B14" s="35" t="s">
        <v>56</v>
      </c>
      <c r="C14" s="8" t="s">
        <v>35</v>
      </c>
      <c r="D14" s="28" t="s">
        <v>27</v>
      </c>
      <c r="E14" s="36">
        <v>1</v>
      </c>
      <c r="F14" s="51">
        <v>737.76</v>
      </c>
      <c r="G14" s="37">
        <v>750</v>
      </c>
      <c r="H14" s="6">
        <v>760</v>
      </c>
      <c r="I14" s="38">
        <v>3</v>
      </c>
      <c r="J14" s="39">
        <f t="shared" si="0"/>
        <v>749.25333333333344</v>
      </c>
      <c r="K14" s="40">
        <f t="shared" si="1"/>
        <v>11.138785092339893</v>
      </c>
      <c r="L14" s="41">
        <f t="shared" si="2"/>
        <v>1.4866513896955045E-2</v>
      </c>
      <c r="M14" s="9">
        <f t="shared" si="3"/>
        <v>749.25333333333333</v>
      </c>
      <c r="N14" s="10">
        <f t="shared" si="4"/>
        <v>749.25333333333344</v>
      </c>
      <c r="O14" s="10">
        <f t="shared" si="5"/>
        <v>749.25</v>
      </c>
      <c r="P14" s="10">
        <f t="shared" si="6"/>
        <v>749.25</v>
      </c>
      <c r="Q14" s="10">
        <f t="shared" si="7"/>
        <v>737.76</v>
      </c>
      <c r="R14" s="28" t="s">
        <v>24</v>
      </c>
    </row>
    <row r="15" spans="1:21" ht="34.5" customHeight="1" x14ac:dyDescent="0.2">
      <c r="A15" s="7">
        <v>7</v>
      </c>
      <c r="B15" s="35" t="s">
        <v>57</v>
      </c>
      <c r="C15" s="8" t="s">
        <v>36</v>
      </c>
      <c r="D15" s="28" t="s">
        <v>27</v>
      </c>
      <c r="E15" s="36">
        <v>1</v>
      </c>
      <c r="F15" s="51">
        <v>5160.08</v>
      </c>
      <c r="G15" s="37">
        <v>5223.2</v>
      </c>
      <c r="H15" s="6">
        <v>5326.2</v>
      </c>
      <c r="I15" s="38">
        <v>3</v>
      </c>
      <c r="J15" s="39">
        <f t="shared" si="0"/>
        <v>5236.4933333333329</v>
      </c>
      <c r="K15" s="40">
        <f t="shared" si="1"/>
        <v>83.85402872452417</v>
      </c>
      <c r="L15" s="41">
        <f t="shared" si="2"/>
        <v>1.6013393579773012E-2</v>
      </c>
      <c r="M15" s="9">
        <f t="shared" si="3"/>
        <v>5236.4933333333329</v>
      </c>
      <c r="N15" s="10">
        <f t="shared" si="4"/>
        <v>5236.4933333333329</v>
      </c>
      <c r="O15" s="10">
        <f t="shared" si="5"/>
        <v>5236.49</v>
      </c>
      <c r="P15" s="10">
        <f t="shared" si="6"/>
        <v>5236.49</v>
      </c>
      <c r="Q15" s="10">
        <f t="shared" si="7"/>
        <v>5160.08</v>
      </c>
      <c r="R15" s="28" t="s">
        <v>24</v>
      </c>
    </row>
    <row r="16" spans="1:21" ht="34.5" customHeight="1" x14ac:dyDescent="0.2">
      <c r="A16" s="7">
        <v>8</v>
      </c>
      <c r="B16" s="35" t="s">
        <v>58</v>
      </c>
      <c r="C16" s="8" t="s">
        <v>37</v>
      </c>
      <c r="D16" s="28" t="s">
        <v>27</v>
      </c>
      <c r="E16" s="36">
        <v>1</v>
      </c>
      <c r="F16" s="51">
        <v>1151.1600000000001</v>
      </c>
      <c r="G16" s="37">
        <v>1200</v>
      </c>
      <c r="H16" s="6">
        <v>1220.5999999999999</v>
      </c>
      <c r="I16" s="38">
        <v>3</v>
      </c>
      <c r="J16" s="39">
        <f t="shared" ref="J16" si="8">AVERAGE(F16:H16)</f>
        <v>1190.5866666666666</v>
      </c>
      <c r="K16" s="40">
        <f t="shared" ref="K16" si="9">STDEV(F16:H16)</f>
        <v>35.664219230670497</v>
      </c>
      <c r="L16" s="41">
        <f t="shared" ref="L16" si="10">K16/J16</f>
        <v>2.9955164314514834E-2</v>
      </c>
      <c r="M16" s="9">
        <f t="shared" si="3"/>
        <v>1190.5866666666666</v>
      </c>
      <c r="N16" s="10">
        <f t="shared" si="4"/>
        <v>1190.5866666666666</v>
      </c>
      <c r="O16" s="10">
        <f t="shared" si="5"/>
        <v>1190.5899999999999</v>
      </c>
      <c r="P16" s="10">
        <f t="shared" si="6"/>
        <v>1190.5899999999999</v>
      </c>
      <c r="Q16" s="10">
        <f t="shared" si="7"/>
        <v>1151.1600000000001</v>
      </c>
      <c r="R16" s="28" t="s">
        <v>24</v>
      </c>
    </row>
    <row r="17" spans="1:18" ht="34.5" customHeight="1" x14ac:dyDescent="0.2">
      <c r="A17" s="7">
        <v>9</v>
      </c>
      <c r="B17" s="35" t="s">
        <v>63</v>
      </c>
      <c r="C17" s="8" t="s">
        <v>38</v>
      </c>
      <c r="D17" s="28" t="s">
        <v>27</v>
      </c>
      <c r="E17" s="36">
        <v>1</v>
      </c>
      <c r="F17" s="51">
        <v>19656.64</v>
      </c>
      <c r="G17" s="37">
        <v>20500</v>
      </c>
      <c r="H17" s="6">
        <v>20626.400000000001</v>
      </c>
      <c r="I17" s="38">
        <v>3</v>
      </c>
      <c r="J17" s="39">
        <f t="shared" si="0"/>
        <v>20261.013333333332</v>
      </c>
      <c r="K17" s="40">
        <f t="shared" si="1"/>
        <v>527.20449972788947</v>
      </c>
      <c r="L17" s="41">
        <f t="shared" si="2"/>
        <v>2.6020638309365053E-2</v>
      </c>
      <c r="M17" s="9">
        <f t="shared" si="3"/>
        <v>20261.013333333332</v>
      </c>
      <c r="N17" s="10">
        <f t="shared" si="4"/>
        <v>20261.013333333332</v>
      </c>
      <c r="O17" s="10">
        <f t="shared" si="5"/>
        <v>20261.009999999998</v>
      </c>
      <c r="P17" s="10">
        <f t="shared" si="6"/>
        <v>20261.009999999998</v>
      </c>
      <c r="Q17" s="10">
        <f t="shared" si="7"/>
        <v>19656.64</v>
      </c>
      <c r="R17" s="28" t="s">
        <v>24</v>
      </c>
    </row>
    <row r="18" spans="1:18" ht="34.5" customHeight="1" x14ac:dyDescent="0.2">
      <c r="A18" s="7">
        <v>10</v>
      </c>
      <c r="B18" s="35" t="s">
        <v>64</v>
      </c>
      <c r="C18" s="43" t="s">
        <v>39</v>
      </c>
      <c r="D18" s="28" t="s">
        <v>27</v>
      </c>
      <c r="E18" s="36">
        <v>1</v>
      </c>
      <c r="F18" s="51">
        <v>2154.98</v>
      </c>
      <c r="G18" s="37">
        <v>2639.4</v>
      </c>
      <c r="H18" s="6">
        <v>2723.2</v>
      </c>
      <c r="I18" s="38">
        <v>3</v>
      </c>
      <c r="J18" s="39">
        <f t="shared" si="0"/>
        <v>2505.86</v>
      </c>
      <c r="K18" s="40">
        <f t="shared" si="1"/>
        <v>306.746134123969</v>
      </c>
      <c r="L18" s="41">
        <f t="shared" si="2"/>
        <v>0.12241152104425986</v>
      </c>
      <c r="M18" s="9">
        <f t="shared" si="3"/>
        <v>2505.8599999999997</v>
      </c>
      <c r="N18" s="10">
        <f t="shared" si="4"/>
        <v>2505.86</v>
      </c>
      <c r="O18" s="10">
        <f t="shared" si="5"/>
        <v>2505.86</v>
      </c>
      <c r="P18" s="10">
        <f t="shared" si="6"/>
        <v>2505.86</v>
      </c>
      <c r="Q18" s="10">
        <f t="shared" si="7"/>
        <v>2154.98</v>
      </c>
      <c r="R18" s="28" t="s">
        <v>24</v>
      </c>
    </row>
    <row r="19" spans="1:18" ht="34.5" customHeight="1" x14ac:dyDescent="0.2">
      <c r="A19" s="7">
        <v>11</v>
      </c>
      <c r="B19" s="35" t="s">
        <v>65</v>
      </c>
      <c r="C19" s="8" t="s">
        <v>40</v>
      </c>
      <c r="D19" s="28" t="s">
        <v>27</v>
      </c>
      <c r="E19" s="36">
        <v>1</v>
      </c>
      <c r="F19" s="51">
        <v>969.9</v>
      </c>
      <c r="G19" s="37">
        <v>980</v>
      </c>
      <c r="H19" s="6">
        <v>990</v>
      </c>
      <c r="I19" s="38">
        <v>3</v>
      </c>
      <c r="J19" s="39">
        <f t="shared" si="0"/>
        <v>979.9666666666667</v>
      </c>
      <c r="K19" s="40">
        <f t="shared" si="1"/>
        <v>10.050041459284312</v>
      </c>
      <c r="L19" s="41">
        <f t="shared" si="2"/>
        <v>1.0255493172506866E-2</v>
      </c>
      <c r="M19" s="9">
        <f t="shared" si="3"/>
        <v>979.9666666666667</v>
      </c>
      <c r="N19" s="10">
        <f t="shared" si="4"/>
        <v>979.9666666666667</v>
      </c>
      <c r="O19" s="10">
        <f t="shared" si="5"/>
        <v>979.97</v>
      </c>
      <c r="P19" s="10">
        <f t="shared" si="6"/>
        <v>979.97</v>
      </c>
      <c r="Q19" s="10">
        <f t="shared" si="7"/>
        <v>969.9</v>
      </c>
      <c r="R19" s="28" t="s">
        <v>24</v>
      </c>
    </row>
    <row r="20" spans="1:18" ht="34.5" customHeight="1" x14ac:dyDescent="0.2">
      <c r="A20" s="7">
        <v>12</v>
      </c>
      <c r="B20" s="35" t="s">
        <v>59</v>
      </c>
      <c r="C20" s="8" t="s">
        <v>51</v>
      </c>
      <c r="D20" s="28" t="s">
        <v>27</v>
      </c>
      <c r="E20" s="36">
        <v>1</v>
      </c>
      <c r="F20" s="51">
        <v>479.12</v>
      </c>
      <c r="G20" s="37">
        <v>480</v>
      </c>
      <c r="H20" s="6">
        <v>489.9</v>
      </c>
      <c r="I20" s="38">
        <v>3</v>
      </c>
      <c r="J20" s="39">
        <f t="shared" si="0"/>
        <v>483.00666666666666</v>
      </c>
      <c r="K20" s="40">
        <f t="shared" si="1"/>
        <v>5.9859947655617907</v>
      </c>
      <c r="L20" s="41">
        <f t="shared" si="2"/>
        <v>1.2393192845292247E-2</v>
      </c>
      <c r="M20" s="9">
        <f t="shared" si="3"/>
        <v>483.00666666666666</v>
      </c>
      <c r="N20" s="10">
        <f t="shared" si="4"/>
        <v>483.00666666666666</v>
      </c>
      <c r="O20" s="10">
        <f t="shared" si="5"/>
        <v>483.01</v>
      </c>
      <c r="P20" s="10">
        <f t="shared" si="6"/>
        <v>483.01</v>
      </c>
      <c r="Q20" s="10">
        <f t="shared" si="7"/>
        <v>479.12</v>
      </c>
      <c r="R20" s="28" t="s">
        <v>24</v>
      </c>
    </row>
    <row r="21" spans="1:18" ht="34.5" customHeight="1" x14ac:dyDescent="0.2">
      <c r="A21" s="7">
        <v>13</v>
      </c>
      <c r="B21" s="35" t="s">
        <v>60</v>
      </c>
      <c r="C21" s="8" t="s">
        <v>32</v>
      </c>
      <c r="D21" s="28" t="s">
        <v>27</v>
      </c>
      <c r="E21" s="36">
        <v>1</v>
      </c>
      <c r="F21" s="51">
        <v>1668.44</v>
      </c>
      <c r="G21" s="37">
        <v>1669.5</v>
      </c>
      <c r="H21" s="6">
        <v>1751.45</v>
      </c>
      <c r="I21" s="38">
        <v>3</v>
      </c>
      <c r="J21" s="39">
        <f t="shared" si="0"/>
        <v>1696.4633333333334</v>
      </c>
      <c r="K21" s="40">
        <f t="shared" si="1"/>
        <v>47.622799511718483</v>
      </c>
      <c r="L21" s="41">
        <f t="shared" si="2"/>
        <v>2.8071811854692891E-2</v>
      </c>
      <c r="M21" s="9">
        <f t="shared" si="3"/>
        <v>1696.4633333333334</v>
      </c>
      <c r="N21" s="10">
        <f t="shared" si="4"/>
        <v>1696.4633333333334</v>
      </c>
      <c r="O21" s="10">
        <f t="shared" si="5"/>
        <v>1696.46</v>
      </c>
      <c r="P21" s="10">
        <f t="shared" si="6"/>
        <v>1696.46</v>
      </c>
      <c r="Q21" s="10">
        <f t="shared" si="7"/>
        <v>1668.44</v>
      </c>
      <c r="R21" s="28" t="s">
        <v>25</v>
      </c>
    </row>
    <row r="22" spans="1:18" ht="34.5" customHeight="1" x14ac:dyDescent="0.2">
      <c r="A22" s="7">
        <v>14</v>
      </c>
      <c r="B22" s="35" t="s">
        <v>66</v>
      </c>
      <c r="C22" s="8" t="s">
        <v>51</v>
      </c>
      <c r="D22" s="28" t="s">
        <v>27</v>
      </c>
      <c r="E22" s="36">
        <v>1</v>
      </c>
      <c r="F22" s="51">
        <v>3491.64</v>
      </c>
      <c r="G22" s="37">
        <v>3520</v>
      </c>
      <c r="H22" s="6">
        <v>3601.8</v>
      </c>
      <c r="I22" s="38">
        <v>3</v>
      </c>
      <c r="J22" s="39">
        <f t="shared" si="0"/>
        <v>3537.813333333333</v>
      </c>
      <c r="K22" s="40">
        <f t="shared" si="1"/>
        <v>57.199585080080347</v>
      </c>
      <c r="L22" s="41">
        <f t="shared" si="2"/>
        <v>1.6168061932817359E-2</v>
      </c>
      <c r="M22" s="9">
        <f t="shared" si="3"/>
        <v>3537.8133333333326</v>
      </c>
      <c r="N22" s="10">
        <f t="shared" si="4"/>
        <v>3537.813333333333</v>
      </c>
      <c r="O22" s="10">
        <f t="shared" si="5"/>
        <v>3537.81</v>
      </c>
      <c r="P22" s="10">
        <f t="shared" si="6"/>
        <v>3537.81</v>
      </c>
      <c r="Q22" s="10">
        <f t="shared" si="7"/>
        <v>3491.64</v>
      </c>
      <c r="R22" s="28" t="s">
        <v>24</v>
      </c>
    </row>
    <row r="23" spans="1:18" ht="34.5" customHeight="1" x14ac:dyDescent="0.2">
      <c r="A23" s="7">
        <v>15</v>
      </c>
      <c r="B23" s="35" t="s">
        <v>61</v>
      </c>
      <c r="C23" s="8" t="s">
        <v>51</v>
      </c>
      <c r="D23" s="28" t="s">
        <v>27</v>
      </c>
      <c r="E23" s="36">
        <v>1</v>
      </c>
      <c r="F23" s="52">
        <v>13384.62</v>
      </c>
      <c r="G23" s="42">
        <v>14250</v>
      </c>
      <c r="H23" s="42">
        <v>14521.05</v>
      </c>
      <c r="I23" s="38">
        <v>3</v>
      </c>
      <c r="J23" s="39">
        <f t="shared" ref="J23:J29" si="11">AVERAGE(F23:H23)</f>
        <v>14051.89</v>
      </c>
      <c r="K23" s="40">
        <f t="shared" ref="K23:K29" si="12">STDEV(F23:H23)</f>
        <v>593.55199039342722</v>
      </c>
      <c r="L23" s="41">
        <f t="shared" ref="L23:L29" si="13">K23/J23</f>
        <v>4.2240011158173545E-2</v>
      </c>
      <c r="M23" s="9">
        <f t="shared" si="3"/>
        <v>14051.89</v>
      </c>
      <c r="N23" s="10">
        <f t="shared" si="4"/>
        <v>14051.89</v>
      </c>
      <c r="O23" s="10">
        <f t="shared" ref="O23:O29" si="14">ROUND(N23,2)</f>
        <v>14051.89</v>
      </c>
      <c r="P23" s="10">
        <f t="shared" si="6"/>
        <v>14051.89</v>
      </c>
      <c r="Q23" s="10">
        <f t="shared" si="7"/>
        <v>13384.62</v>
      </c>
      <c r="R23" s="28" t="s">
        <v>24</v>
      </c>
    </row>
    <row r="24" spans="1:18" ht="34.5" customHeight="1" x14ac:dyDescent="0.2">
      <c r="A24" s="7">
        <v>16</v>
      </c>
      <c r="B24" s="35" t="s">
        <v>67</v>
      </c>
      <c r="C24" s="8" t="s">
        <v>41</v>
      </c>
      <c r="D24" s="28" t="s">
        <v>27</v>
      </c>
      <c r="E24" s="36">
        <v>1</v>
      </c>
      <c r="F24" s="53">
        <v>148200.72</v>
      </c>
      <c r="G24" s="37">
        <v>151046.82</v>
      </c>
      <c r="H24" s="6">
        <v>158498.75</v>
      </c>
      <c r="I24" s="38">
        <v>3</v>
      </c>
      <c r="J24" s="39">
        <f t="shared" si="11"/>
        <v>152582.09666666668</v>
      </c>
      <c r="K24" s="40">
        <f t="shared" si="12"/>
        <v>5317.9094861264157</v>
      </c>
      <c r="L24" s="41">
        <f t="shared" si="13"/>
        <v>3.4852775012942747E-2</v>
      </c>
      <c r="M24" s="9">
        <f t="shared" si="3"/>
        <v>152582.09666666668</v>
      </c>
      <c r="N24" s="10">
        <f t="shared" si="4"/>
        <v>152582.09666666668</v>
      </c>
      <c r="O24" s="10">
        <f t="shared" si="14"/>
        <v>152582.1</v>
      </c>
      <c r="P24" s="10">
        <f t="shared" si="6"/>
        <v>152582.1</v>
      </c>
      <c r="Q24" s="10">
        <f t="shared" si="7"/>
        <v>148200.72</v>
      </c>
      <c r="R24" s="28" t="s">
        <v>25</v>
      </c>
    </row>
    <row r="25" spans="1:18" ht="34.5" customHeight="1" x14ac:dyDescent="0.2">
      <c r="A25" s="7">
        <v>17</v>
      </c>
      <c r="B25" s="35" t="s">
        <v>72</v>
      </c>
      <c r="C25" s="8" t="s">
        <v>42</v>
      </c>
      <c r="D25" s="28" t="s">
        <v>27</v>
      </c>
      <c r="E25" s="36">
        <v>1</v>
      </c>
      <c r="F25" s="51">
        <v>10384.82</v>
      </c>
      <c r="G25" s="37">
        <v>10384.82</v>
      </c>
      <c r="H25" s="6">
        <v>10712.25</v>
      </c>
      <c r="I25" s="38">
        <v>3</v>
      </c>
      <c r="J25" s="39">
        <f t="shared" si="11"/>
        <v>10493.963333333333</v>
      </c>
      <c r="K25" s="40">
        <f t="shared" si="12"/>
        <v>189.04179864075934</v>
      </c>
      <c r="L25" s="41">
        <f t="shared" si="13"/>
        <v>1.8014337637361606E-2</v>
      </c>
      <c r="M25" s="9">
        <f t="shared" si="3"/>
        <v>10493.963333333333</v>
      </c>
      <c r="N25" s="10">
        <f t="shared" si="4"/>
        <v>10493.963333333333</v>
      </c>
      <c r="O25" s="10">
        <f t="shared" si="14"/>
        <v>10493.96</v>
      </c>
      <c r="P25" s="10">
        <f t="shared" si="6"/>
        <v>10493.96</v>
      </c>
      <c r="Q25" s="10">
        <f t="shared" si="7"/>
        <v>10384.82</v>
      </c>
      <c r="R25" s="28" t="s">
        <v>47</v>
      </c>
    </row>
    <row r="26" spans="1:18" ht="34.5" customHeight="1" x14ac:dyDescent="0.2">
      <c r="A26" s="7">
        <v>18</v>
      </c>
      <c r="B26" s="35" t="s">
        <v>68</v>
      </c>
      <c r="C26" s="8" t="s">
        <v>43</v>
      </c>
      <c r="D26" s="28" t="s">
        <v>27</v>
      </c>
      <c r="E26" s="36">
        <v>1</v>
      </c>
      <c r="F26" s="51">
        <v>6595.32</v>
      </c>
      <c r="G26" s="37">
        <v>6638.2</v>
      </c>
      <c r="H26" s="6">
        <v>6568.8</v>
      </c>
      <c r="I26" s="38">
        <v>3</v>
      </c>
      <c r="J26" s="39">
        <f t="shared" si="11"/>
        <v>6600.7733333333335</v>
      </c>
      <c r="K26" s="40">
        <f t="shared" si="12"/>
        <v>35.019910527203265</v>
      </c>
      <c r="L26" s="41">
        <f t="shared" si="13"/>
        <v>5.3054254037713661E-3</v>
      </c>
      <c r="M26" s="9">
        <f t="shared" si="3"/>
        <v>6600.7733333333326</v>
      </c>
      <c r="N26" s="10">
        <f t="shared" si="4"/>
        <v>6600.7733333333335</v>
      </c>
      <c r="O26" s="10">
        <f t="shared" si="14"/>
        <v>6600.77</v>
      </c>
      <c r="P26" s="10">
        <f t="shared" si="6"/>
        <v>6600.77</v>
      </c>
      <c r="Q26" s="10">
        <f t="shared" si="7"/>
        <v>6595.32</v>
      </c>
      <c r="R26" s="28" t="s">
        <v>25</v>
      </c>
    </row>
    <row r="27" spans="1:18" ht="34.5" customHeight="1" x14ac:dyDescent="0.2">
      <c r="A27" s="7">
        <v>19</v>
      </c>
      <c r="B27" s="35" t="s">
        <v>69</v>
      </c>
      <c r="C27" s="8" t="s">
        <v>44</v>
      </c>
      <c r="D27" s="28" t="s">
        <v>27</v>
      </c>
      <c r="E27" s="36">
        <v>1</v>
      </c>
      <c r="F27" s="51">
        <v>87317.5</v>
      </c>
      <c r="G27" s="37">
        <v>88200</v>
      </c>
      <c r="H27" s="6">
        <v>89295.2</v>
      </c>
      <c r="I27" s="38">
        <v>3</v>
      </c>
      <c r="J27" s="39">
        <f t="shared" si="11"/>
        <v>88270.900000000009</v>
      </c>
      <c r="K27" s="40">
        <f t="shared" si="12"/>
        <v>990.75447513498375</v>
      </c>
      <c r="L27" s="41">
        <f t="shared" si="13"/>
        <v>1.1224021451406791E-2</v>
      </c>
      <c r="M27" s="9">
        <f t="shared" si="3"/>
        <v>88270.9</v>
      </c>
      <c r="N27" s="10">
        <f t="shared" si="4"/>
        <v>88270.900000000009</v>
      </c>
      <c r="O27" s="10">
        <f t="shared" si="14"/>
        <v>88270.9</v>
      </c>
      <c r="P27" s="10">
        <f t="shared" si="6"/>
        <v>88270.9</v>
      </c>
      <c r="Q27" s="10">
        <f t="shared" si="7"/>
        <v>87317.5</v>
      </c>
      <c r="R27" s="28" t="s">
        <v>24</v>
      </c>
    </row>
    <row r="28" spans="1:18" ht="34.5" customHeight="1" x14ac:dyDescent="0.2">
      <c r="A28" s="7">
        <v>20</v>
      </c>
      <c r="B28" s="35" t="s">
        <v>70</v>
      </c>
      <c r="C28" s="8" t="s">
        <v>45</v>
      </c>
      <c r="D28" s="28" t="s">
        <v>27</v>
      </c>
      <c r="E28" s="36">
        <v>1</v>
      </c>
      <c r="F28" s="51">
        <v>2317.16</v>
      </c>
      <c r="G28" s="37">
        <v>2320</v>
      </c>
      <c r="H28" s="6">
        <v>2431.1</v>
      </c>
      <c r="I28" s="38">
        <v>3</v>
      </c>
      <c r="J28" s="39">
        <f t="shared" si="11"/>
        <v>2356.0866666666666</v>
      </c>
      <c r="K28" s="40">
        <f t="shared" si="12"/>
        <v>64.978969931304178</v>
      </c>
      <c r="L28" s="41">
        <f t="shared" si="13"/>
        <v>2.7579193435712968E-2</v>
      </c>
      <c r="M28" s="9">
        <f t="shared" si="3"/>
        <v>2356.0866666666666</v>
      </c>
      <c r="N28" s="10">
        <f t="shared" si="4"/>
        <v>2356.0866666666666</v>
      </c>
      <c r="O28" s="10">
        <f t="shared" si="14"/>
        <v>2356.09</v>
      </c>
      <c r="P28" s="10">
        <f t="shared" si="6"/>
        <v>2356.09</v>
      </c>
      <c r="Q28" s="10">
        <f t="shared" si="7"/>
        <v>2317.16</v>
      </c>
      <c r="R28" s="28" t="s">
        <v>25</v>
      </c>
    </row>
    <row r="29" spans="1:18" ht="34.5" customHeight="1" x14ac:dyDescent="0.2">
      <c r="A29" s="7">
        <v>21</v>
      </c>
      <c r="B29" s="35" t="s">
        <v>71</v>
      </c>
      <c r="C29" s="8" t="s">
        <v>46</v>
      </c>
      <c r="D29" s="28" t="s">
        <v>27</v>
      </c>
      <c r="E29" s="36">
        <v>1</v>
      </c>
      <c r="F29" s="51">
        <v>1487.18</v>
      </c>
      <c r="G29" s="37">
        <v>1809.42</v>
      </c>
      <c r="H29" s="6">
        <v>1866.45</v>
      </c>
      <c r="I29" s="38">
        <v>3</v>
      </c>
      <c r="J29" s="39">
        <f t="shared" si="11"/>
        <v>1721.0166666666667</v>
      </c>
      <c r="K29" s="40">
        <f t="shared" si="12"/>
        <v>204.50622296970167</v>
      </c>
      <c r="L29" s="41">
        <f t="shared" si="13"/>
        <v>0.11882872893136906</v>
      </c>
      <c r="M29" s="9">
        <f t="shared" si="3"/>
        <v>1721.0166666666667</v>
      </c>
      <c r="N29" s="10">
        <f t="shared" si="4"/>
        <v>1721.0166666666667</v>
      </c>
      <c r="O29" s="10">
        <f t="shared" si="14"/>
        <v>1721.02</v>
      </c>
      <c r="P29" s="10">
        <f t="shared" si="6"/>
        <v>1721.02</v>
      </c>
      <c r="Q29" s="10">
        <f t="shared" si="7"/>
        <v>1487.18</v>
      </c>
      <c r="R29" s="28" t="s">
        <v>25</v>
      </c>
    </row>
    <row r="30" spans="1:18" s="24" customFormat="1" ht="34.5" customHeight="1" x14ac:dyDescent="0.25">
      <c r="A30" s="21"/>
      <c r="B30" s="21"/>
      <c r="C30" s="21"/>
      <c r="D30" s="21"/>
      <c r="E30" s="21"/>
      <c r="F30" s="44">
        <f>SUM(F9:F29)</f>
        <v>337979.94</v>
      </c>
      <c r="G30" s="26">
        <f t="shared" ref="G30:H30" si="15">SUM(G9:G29)</f>
        <v>346136.12</v>
      </c>
      <c r="H30" s="26">
        <f t="shared" si="15"/>
        <v>356193.7</v>
      </c>
      <c r="I30" s="21"/>
      <c r="J30" s="3"/>
      <c r="K30" s="21"/>
      <c r="L30" s="21"/>
      <c r="M30" s="22"/>
      <c r="N30" s="23"/>
      <c r="O30" s="23"/>
      <c r="P30" s="12">
        <f>SUM(P9:P29)</f>
        <v>346769.91999999998</v>
      </c>
      <c r="Q30" s="12"/>
      <c r="R30" s="14">
        <f>(F30+G30+H30)/3</f>
        <v>346769.91999999998</v>
      </c>
    </row>
    <row r="31" spans="1:18" s="24" customFormat="1" ht="34.5" customHeight="1" x14ac:dyDescent="0.25">
      <c r="A31" s="21"/>
      <c r="B31" s="21"/>
      <c r="C31" s="21"/>
      <c r="D31" s="21"/>
      <c r="E31" s="21"/>
      <c r="F31" s="54"/>
      <c r="G31" s="55"/>
      <c r="H31" s="26"/>
      <c r="I31" s="21"/>
      <c r="J31" s="3"/>
      <c r="K31" s="21"/>
      <c r="L31" s="21"/>
      <c r="M31" s="22"/>
      <c r="N31" s="23"/>
      <c r="O31" s="23"/>
      <c r="P31" s="12"/>
      <c r="Q31" s="12"/>
      <c r="R31" s="14"/>
    </row>
    <row r="32" spans="1:18" ht="34.5" customHeight="1" x14ac:dyDescent="0.2">
      <c r="A32" s="63" t="s">
        <v>50</v>
      </c>
      <c r="B32" s="63"/>
      <c r="C32" s="63"/>
      <c r="D32" s="63"/>
      <c r="E32" s="63"/>
      <c r="F32" s="63"/>
      <c r="G32" s="63"/>
      <c r="H32" s="63"/>
      <c r="I32" s="63"/>
      <c r="J32" s="3"/>
      <c r="K32" s="5"/>
      <c r="L32" s="5"/>
      <c r="M32" s="11"/>
      <c r="N32" s="13"/>
      <c r="O32" s="13"/>
      <c r="P32" s="12"/>
      <c r="Q32" s="45">
        <f>SUM(Q9:Q30)</f>
        <v>337979.94</v>
      </c>
      <c r="R32" s="14"/>
    </row>
    <row r="33" spans="1:18" s="2" customFormat="1" ht="34.5" customHeight="1" x14ac:dyDescent="0.25">
      <c r="A33" s="61" t="s">
        <v>17</v>
      </c>
      <c r="B33" s="61"/>
      <c r="C33" s="61"/>
      <c r="D33" s="61"/>
      <c r="E33" s="61"/>
      <c r="F33" s="61"/>
      <c r="G33" s="61"/>
      <c r="H33" s="61"/>
      <c r="I33" s="61"/>
      <c r="J33" s="25"/>
      <c r="K33" s="25"/>
      <c r="L33" s="25"/>
      <c r="M33" s="25"/>
      <c r="N33" s="25"/>
      <c r="O33" s="29"/>
      <c r="P33" s="30"/>
      <c r="Q33" s="31"/>
      <c r="R33" s="31"/>
    </row>
    <row r="34" spans="1:18" s="2" customFormat="1" ht="34.5" customHeight="1" x14ac:dyDescent="0.25">
      <c r="A34" s="62" t="s">
        <v>73</v>
      </c>
      <c r="B34" s="62"/>
      <c r="C34" s="62"/>
      <c r="D34" s="62"/>
      <c r="E34" s="62"/>
      <c r="F34" s="62"/>
      <c r="G34" s="62"/>
      <c r="H34" s="62"/>
      <c r="I34" s="62"/>
      <c r="J34" s="62"/>
      <c r="K34" s="32"/>
      <c r="L34" s="32"/>
      <c r="M34" s="32"/>
      <c r="N34" s="32"/>
      <c r="O34" s="33"/>
      <c r="P34" s="18"/>
      <c r="Q34" s="34"/>
      <c r="R34" s="16"/>
    </row>
    <row r="35" spans="1:18" s="2" customFormat="1" ht="34.5" customHeight="1" x14ac:dyDescent="0.25">
      <c r="A35" s="57" t="s">
        <v>20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18"/>
      <c r="Q35" s="18"/>
      <c r="R35" s="16"/>
    </row>
    <row r="36" spans="1:18" ht="34.5" customHeight="1" x14ac:dyDescent="0.2">
      <c r="P36" s="19">
        <f>(F30+G30+H30)/3</f>
        <v>346769.91999999998</v>
      </c>
      <c r="Q36" s="19"/>
    </row>
  </sheetData>
  <mergeCells count="21">
    <mergeCell ref="A2:P2"/>
    <mergeCell ref="M6:Q6"/>
    <mergeCell ref="C6:C7"/>
    <mergeCell ref="D4:R4"/>
    <mergeCell ref="A4:C4"/>
    <mergeCell ref="D3:R3"/>
    <mergeCell ref="A3:C3"/>
    <mergeCell ref="A5:C5"/>
    <mergeCell ref="R6:R7"/>
    <mergeCell ref="D5:Q5"/>
    <mergeCell ref="A35:O35"/>
    <mergeCell ref="J6:L6"/>
    <mergeCell ref="A6:A7"/>
    <mergeCell ref="B6:B7"/>
    <mergeCell ref="D6:D7"/>
    <mergeCell ref="E6:E7"/>
    <mergeCell ref="F6:I6"/>
    <mergeCell ref="A33:I33"/>
    <mergeCell ref="A34:C34"/>
    <mergeCell ref="A32:I32"/>
    <mergeCell ref="D34:J34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1" manualBreakCount="1">
    <brk id="1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2026-04-01T07:52:11Z</dcterms:modified>
</cp:coreProperties>
</file>