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бщак\2026\ЕАТ.РФ\Ограничитель окно\"/>
    </mc:Choice>
  </mc:AlternateContent>
  <xr:revisionPtr revIDLastSave="0" documentId="13_ncr:1_{C0C14900-BEF6-42C3-A0F2-444B220C587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3 ПОСТАВЩИКА!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7" i="6" l="1"/>
  <c r="F6" i="6" l="1"/>
  <c r="O6" i="6"/>
  <c r="P6" i="6" s="1"/>
  <c r="K6" i="6"/>
  <c r="M6" i="6" s="1"/>
  <c r="N6" i="6" s="1"/>
  <c r="J6" i="6"/>
  <c r="J7" i="6" s="1"/>
  <c r="H6" i="6"/>
  <c r="H7" i="6" s="1"/>
  <c r="P7" i="6" l="1"/>
  <c r="F7" i="6"/>
</calcChain>
</file>

<file path=xl/sharedStrings.xml><?xml version="1.0" encoding="utf-8"?>
<sst xmlns="http://schemas.openxmlformats.org/spreadsheetml/2006/main" count="23" uniqueCount="23">
  <si>
    <t>Цена за единицу товара, руб.</t>
  </si>
  <si>
    <t>Кол-во</t>
  </si>
  <si>
    <t xml:space="preserve">σ
</t>
  </si>
  <si>
    <t>Ед. изм.</t>
  </si>
  <si>
    <t xml:space="preserve">Коэф-т вариации, %
</t>
  </si>
  <si>
    <t>Наименование товара</t>
  </si>
  <si>
    <t>Исполнитель №1</t>
  </si>
  <si>
    <t>Исполнитель №2</t>
  </si>
  <si>
    <t>Исполнитель №3</t>
  </si>
  <si>
    <t>Кол-во Исполнителей</t>
  </si>
  <si>
    <t>Средняя цена ед., руб</t>
  </si>
  <si>
    <t>№ п/п</t>
  </si>
  <si>
    <t>НМЦД по МИН. руб.</t>
  </si>
  <si>
    <t>Сумма
Исполнитель №1</t>
  </si>
  <si>
    <t>Сумма
Исполнитель №2</t>
  </si>
  <si>
    <t>Сумма
Исполнитель №3</t>
  </si>
  <si>
    <t>ИТОГО:</t>
  </si>
  <si>
    <t>Цена за единицу, руб.</t>
  </si>
  <si>
    <t>Сумма, руб.</t>
  </si>
  <si>
    <t>шт</t>
  </si>
  <si>
    <t>Формирование НМЦД на закупку расходных материалов для садовой техники</t>
  </si>
  <si>
    <t xml:space="preserve">Ограничитель оконный
25.72.14.120
Устройство, которое предотвращает полное открывание створки, ограничивая зазор до 10-15 см для безопасного проветривания.
Материал: сталь с пластиковой оплёткой.
Длина троса: не менее 18 см, не более 25 см
Цвет: белый
Комплектация: включает саморезы и один ключ. 
</t>
  </si>
  <si>
    <t>"16" июня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</si>
</sst>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#,##0.00_р_."/>
    <numFmt numFmtId="166" formatCode="_-* #,##0\ _₽_-;\-* #,##0\ _₽_-;_-* &quot;-&quot;??\ _₽_-;_-@_-"/>
    <numFmt numFmtId="167" formatCode="#,##0.00_р_.;[Red]#,##0.00_р_."/>
    <numFmt numFmtId="168" formatCode="#,##0_р_.;[Red]#,##0_р_."/>
  </numFmts>
  <fonts count="9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9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b/>
      <sz val="11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4" fontId="1" fillId="0" borderId="0" xfId="0" applyNumberFormat="1" applyFont="1"/>
    <xf numFmtId="0" fontId="3" fillId="0" borderId="0" xfId="0" applyFont="1"/>
    <xf numFmtId="0" fontId="5" fillId="0" borderId="0" xfId="0" applyFont="1"/>
    <xf numFmtId="0" fontId="6" fillId="0" borderId="0" xfId="0" applyFont="1"/>
    <xf numFmtId="4" fontId="6" fillId="0" borderId="0" xfId="0" applyNumberFormat="1" applyFont="1"/>
    <xf numFmtId="4" fontId="8" fillId="0" borderId="6" xfId="0" applyNumberFormat="1" applyFont="1" applyBorder="1" applyAlignment="1">
      <alignment horizontal="center" vertical="top" wrapText="1"/>
    </xf>
    <xf numFmtId="4" fontId="7" fillId="0" borderId="6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top" wrapText="1"/>
    </xf>
    <xf numFmtId="167" fontId="7" fillId="0" borderId="7" xfId="0" applyNumberFormat="1" applyFont="1" applyBorder="1" applyAlignment="1">
      <alignment horizontal="center" vertical="center" wrapText="1"/>
    </xf>
    <xf numFmtId="168" fontId="7" fillId="0" borderId="3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66" fontId="8" fillId="0" borderId="3" xfId="1" applyNumberFormat="1" applyFont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166" fontId="8" fillId="0" borderId="0" xfId="1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4" fontId="7" fillId="2" borderId="0" xfId="0" applyNumberFormat="1" applyFont="1" applyFill="1" applyBorder="1" applyAlignment="1">
      <alignment horizontal="center" vertical="center" wrapText="1"/>
    </xf>
    <xf numFmtId="4" fontId="8" fillId="2" borderId="0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4" fontId="8" fillId="0" borderId="8" xfId="0" applyNumberFormat="1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"/>
  <sheetViews>
    <sheetView tabSelected="1" zoomScale="120" zoomScaleNormal="120" zoomScaleSheetLayoutView="140" workbookViewId="0">
      <selection activeCell="B3" sqref="B3:P3"/>
    </sheetView>
  </sheetViews>
  <sheetFormatPr defaultColWidth="8.85546875" defaultRowHeight="12" x14ac:dyDescent="0.2"/>
  <cols>
    <col min="1" max="1" width="6.7109375" style="2" bestFit="1" customWidth="1"/>
    <col min="2" max="2" width="49.28515625" style="2" customWidth="1"/>
    <col min="3" max="3" width="7.85546875" style="3" customWidth="1"/>
    <col min="4" max="4" width="7.7109375" style="3" customWidth="1"/>
    <col min="5" max="8" width="11.7109375" style="3" customWidth="1"/>
    <col min="9" max="10" width="11.7109375" style="2" customWidth="1"/>
    <col min="11" max="11" width="11.5703125" style="2" customWidth="1"/>
    <col min="12" max="12" width="8.42578125" style="2" customWidth="1"/>
    <col min="13" max="13" width="7.85546875" style="2" customWidth="1"/>
    <col min="14" max="14" width="11" style="3" customWidth="1"/>
    <col min="15" max="15" width="10.140625" style="2" customWidth="1"/>
    <col min="16" max="16" width="11.28515625" style="2" customWidth="1"/>
    <col min="17" max="16384" width="8.85546875" style="2"/>
  </cols>
  <sheetData>
    <row r="1" spans="1:16" ht="15.75" x14ac:dyDescent="0.25">
      <c r="A1" s="1"/>
      <c r="C1" s="2"/>
      <c r="D1" s="2"/>
      <c r="I1" s="3"/>
      <c r="J1" s="3"/>
      <c r="L1" s="5" t="s">
        <v>22</v>
      </c>
      <c r="M1" s="5"/>
      <c r="N1" s="5"/>
      <c r="O1" s="6"/>
      <c r="P1" s="7"/>
    </row>
    <row r="2" spans="1:16" ht="15.75" x14ac:dyDescent="0.25">
      <c r="A2" s="1"/>
      <c r="C2" s="2"/>
      <c r="D2" s="2"/>
      <c r="I2" s="3"/>
      <c r="J2" s="3"/>
      <c r="L2" s="4"/>
      <c r="M2" s="4"/>
      <c r="N2" s="4"/>
      <c r="P2" s="3"/>
    </row>
    <row r="3" spans="1:16" ht="15.75" x14ac:dyDescent="0.2">
      <c r="A3" s="1"/>
      <c r="B3" s="31" t="s">
        <v>20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13.9" customHeight="1" x14ac:dyDescent="0.2">
      <c r="A4" s="44" t="s">
        <v>11</v>
      </c>
      <c r="B4" s="45" t="s">
        <v>5</v>
      </c>
      <c r="C4" s="32" t="s">
        <v>3</v>
      </c>
      <c r="D4" s="34" t="s">
        <v>1</v>
      </c>
      <c r="E4" s="38" t="s">
        <v>0</v>
      </c>
      <c r="F4" s="39"/>
      <c r="G4" s="39"/>
      <c r="H4" s="39"/>
      <c r="I4" s="39"/>
      <c r="J4" s="40"/>
      <c r="K4" s="41" t="s">
        <v>10</v>
      </c>
      <c r="L4" s="41" t="s">
        <v>9</v>
      </c>
      <c r="M4" s="41" t="s">
        <v>2</v>
      </c>
      <c r="N4" s="41" t="s">
        <v>4</v>
      </c>
      <c r="O4" s="41" t="s">
        <v>12</v>
      </c>
      <c r="P4" s="43"/>
    </row>
    <row r="5" spans="1:16" ht="45" x14ac:dyDescent="0.2">
      <c r="A5" s="44"/>
      <c r="B5" s="46"/>
      <c r="C5" s="33"/>
      <c r="D5" s="35"/>
      <c r="E5" s="8" t="s">
        <v>6</v>
      </c>
      <c r="F5" s="9" t="s">
        <v>13</v>
      </c>
      <c r="G5" s="8" t="s">
        <v>7</v>
      </c>
      <c r="H5" s="9" t="s">
        <v>14</v>
      </c>
      <c r="I5" s="8" t="s">
        <v>8</v>
      </c>
      <c r="J5" s="9" t="s">
        <v>15</v>
      </c>
      <c r="K5" s="42"/>
      <c r="L5" s="42"/>
      <c r="M5" s="42"/>
      <c r="N5" s="42"/>
      <c r="O5" s="10" t="s">
        <v>17</v>
      </c>
      <c r="P5" s="11" t="s">
        <v>18</v>
      </c>
    </row>
    <row r="6" spans="1:16" ht="150" x14ac:dyDescent="0.2">
      <c r="A6" s="12">
        <v>1</v>
      </c>
      <c r="B6" s="13" t="s">
        <v>21</v>
      </c>
      <c r="C6" s="14" t="s">
        <v>19</v>
      </c>
      <c r="D6" s="15">
        <v>260</v>
      </c>
      <c r="E6" s="16">
        <v>350</v>
      </c>
      <c r="F6" s="16">
        <f t="shared" ref="F6" si="0">E6*D6</f>
        <v>91000</v>
      </c>
      <c r="G6" s="16">
        <v>352</v>
      </c>
      <c r="H6" s="16">
        <f t="shared" ref="H6" si="1">G6*D6</f>
        <v>91520</v>
      </c>
      <c r="I6" s="16">
        <v>373</v>
      </c>
      <c r="J6" s="16">
        <f t="shared" ref="J6" si="2">I6*D6</f>
        <v>96980</v>
      </c>
      <c r="K6" s="17">
        <f t="shared" ref="K6" si="3">(E6+G6+I6)/3</f>
        <v>358.33333333333331</v>
      </c>
      <c r="L6" s="18">
        <v>3</v>
      </c>
      <c r="M6" s="16">
        <f t="shared" ref="M6" si="4">SQRT((POWER(E6-K6,2)+POWER(G6-K6,2)+POWER(I6-K6,2))/(L6-1))</f>
        <v>12.741009902410928</v>
      </c>
      <c r="N6" s="16">
        <f>100*(M6/K6)</f>
        <v>3.5556306704402596</v>
      </c>
      <c r="O6" s="16">
        <f>E6</f>
        <v>350</v>
      </c>
      <c r="P6" s="16">
        <f>O6*D6</f>
        <v>91000</v>
      </c>
    </row>
    <row r="7" spans="1:16" ht="15" x14ac:dyDescent="0.2">
      <c r="A7" s="36" t="s">
        <v>16</v>
      </c>
      <c r="B7" s="37"/>
      <c r="C7" s="18"/>
      <c r="D7" s="19">
        <f>SUM(D6:D6)</f>
        <v>260</v>
      </c>
      <c r="E7" s="16"/>
      <c r="F7" s="11">
        <f>SUM(F6:F6)</f>
        <v>91000</v>
      </c>
      <c r="G7" s="20"/>
      <c r="H7" s="21">
        <f>SUM(H6:H6)</f>
        <v>91520</v>
      </c>
      <c r="I7" s="16"/>
      <c r="J7" s="11">
        <f>SUM(J6:J6)</f>
        <v>96980</v>
      </c>
      <c r="K7" s="17"/>
      <c r="L7" s="18"/>
      <c r="M7" s="16"/>
      <c r="N7" s="16"/>
      <c r="O7" s="16"/>
      <c r="P7" s="11">
        <f>SUM(P6:P6)</f>
        <v>91000</v>
      </c>
    </row>
    <row r="8" spans="1:16" ht="15" x14ac:dyDescent="0.2">
      <c r="A8" s="22"/>
      <c r="B8" s="23"/>
      <c r="C8" s="24"/>
      <c r="D8" s="25"/>
      <c r="E8" s="26"/>
      <c r="F8" s="27"/>
      <c r="G8" s="28"/>
      <c r="H8" s="29"/>
      <c r="I8" s="26"/>
      <c r="J8" s="27"/>
      <c r="K8" s="30"/>
      <c r="L8" s="24"/>
      <c r="M8" s="26"/>
      <c r="N8" s="26"/>
      <c r="O8" s="26"/>
      <c r="P8" s="27"/>
    </row>
    <row r="9" spans="1:16" ht="15" x14ac:dyDescent="0.2">
      <c r="A9" s="22"/>
      <c r="B9" s="23"/>
      <c r="C9" s="24"/>
      <c r="D9" s="25"/>
      <c r="E9" s="26"/>
      <c r="F9" s="27"/>
      <c r="G9" s="28"/>
      <c r="H9" s="29"/>
      <c r="I9" s="26"/>
      <c r="J9" s="27"/>
      <c r="K9" s="30"/>
      <c r="L9" s="24"/>
      <c r="M9" s="26"/>
      <c r="N9" s="26"/>
      <c r="O9" s="26"/>
      <c r="P9" s="27"/>
    </row>
  </sheetData>
  <sheetProtection formatColumns="0" formatRows="0" insertColumns="0" insertRows="0" insertHyperlinks="0"/>
  <protectedRanges>
    <protectedRange sqref="A10:M946" name="Диапазон1"/>
  </protectedRanges>
  <mergeCells count="12">
    <mergeCell ref="B3:P3"/>
    <mergeCell ref="C4:C5"/>
    <mergeCell ref="D4:D5"/>
    <mergeCell ref="A7:B7"/>
    <mergeCell ref="E4:J4"/>
    <mergeCell ref="M4:M5"/>
    <mergeCell ref="N4:N5"/>
    <mergeCell ref="O4:P4"/>
    <mergeCell ref="K4:K5"/>
    <mergeCell ref="L4:L5"/>
    <mergeCell ref="A4:A5"/>
    <mergeCell ref="B4:B5"/>
  </mergeCells>
  <pageMargins left="0.25" right="0.25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ПОСТАВЩИКА!</vt:lpstr>
    </vt:vector>
  </TitlesOfParts>
  <Company>DGZ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В. Белова</dc:creator>
  <cp:lastModifiedBy>natalyaG</cp:lastModifiedBy>
  <cp:lastPrinted>2026-06-11T06:00:24Z</cp:lastPrinted>
  <dcterms:created xsi:type="dcterms:W3CDTF">2014-01-29T09:28:07Z</dcterms:created>
  <dcterms:modified xsi:type="dcterms:W3CDTF">2026-06-16T11:53:48Z</dcterms:modified>
</cp:coreProperties>
</file>