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75"/>
  </bookViews>
  <sheets>
    <sheet name="ОЦДИ" sheetId="4" r:id="rId1"/>
  </sheets>
  <definedNames>
    <definedName name="_xlnm.Print_Area" localSheetId="0">ОЦДИ!$A$1:$M$18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<sst xmlns="http://schemas.openxmlformats.org/spreadsheetml/2006/main" count="29" uniqueCount="27">
  <si>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</si>
  <si>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</si>
  <si>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</si>
  <si>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</si>
  <si>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</si>
  <si>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</si>
  <si>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</si>
  <si>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</si>
  <si>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</si>
  <si>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</si>
  <si>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</si>
  <si>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</si>
  <si>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</si>
  <si>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</si>
  <si>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</si>
  <si>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</si>
  <si>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</si>
  <si>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</si>
  <si>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</si>
  <si>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</si>
  <si>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</si>
  <si>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Соль таблетированная 25 кг</t>
  </si>
  <si>
    <t>меш</t>
  </si>
  <si>
    <t>№ 25171 от 20.07.2026</t>
  </si>
  <si>
    <t>№ 42791 от 20.07.2026</t>
  </si>
  <si>
    <t>№ 29199 от 20.07.2026</t>
  </si>
  <si>
    <t>Чечётина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</si>
</sst>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topLeftCell="B1" zoomScale="120" zoomScaleNormal="120" workbookViewId="0">
      <selection activeCell="G13" sqref="G13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7.570312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15.75">
      <c r="A7" s="50">
        <v>1</v>
      </c>
      <c r="B7" s="53" t="s">
        <v>21</v>
      </c>
      <c r="C7" s="55" t="s">
        <v>22</v>
      </c>
      <c r="D7" s="53">
        <v>50</v>
      </c>
      <c r="E7" s="52">
        <v>1534.68</v>
      </c>
      <c r="F7" s="52">
        <v>1571.22</v>
      </c>
      <c r="G7" s="52">
        <v>1559.04</v>
      </c>
      <c r="H7" s="51">
        <f>ROUND(AVERAGE(E7:G7),2)</f>
        <v>1554.98</v>
      </c>
      <c r="I7" s="18">
        <f>COUNT(E7:G7)</f>
        <v>3</v>
      </c>
      <c r="J7" s="18">
        <f>STDEV(E7:G7)</f>
        <v>18.605257321520686</v>
      </c>
      <c r="K7" s="18">
        <f t="shared" ref="K7" si="0">J7/H7*100</f>
        <v>1.1964949595184946</v>
      </c>
      <c r="L7" s="19" t="str">
        <f t="shared" ref="L7" si="1">IF(K7&lt;33,"ОДНОРОДНЫЕ","НЕОДНОРОДНЫЕ")</f>
        <v>ОДНОРОДНЫЕ</v>
      </c>
      <c r="M7" s="20">
        <f>H7*D7</f>
        <v>77749</v>
      </c>
      <c r="N7" s="49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4">
        <f>SUM(M7:M7)</f>
        <v>77749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77749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8.75">
      <c r="A13" s="32"/>
      <c r="B13" s="33"/>
      <c r="C13" s="34"/>
      <c r="D13" s="34"/>
      <c r="E13" s="35"/>
      <c r="F13" s="35"/>
      <c r="G13" s="35"/>
      <c r="H13" s="36"/>
      <c r="I13" s="36"/>
      <c r="J13" s="36"/>
      <c r="K13" s="36"/>
      <c r="L13" s="37"/>
      <c r="M13" s="32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57"/>
      <c r="I14" s="86" t="s">
        <v>25</v>
      </c>
      <c r="J14" s="86"/>
      <c r="K14" s="86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57"/>
      <c r="I15" s="86" t="s">
        <v>24</v>
      </c>
      <c r="J15" s="86"/>
      <c r="K15" s="86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tr">
        <f>G4</f>
        <v>Коммерческое предложение № 3</v>
      </c>
      <c r="E16" s="85"/>
      <c r="F16" s="85"/>
      <c r="G16" s="85"/>
      <c r="H16" s="85"/>
      <c r="I16" s="86" t="s">
        <v>23</v>
      </c>
      <c r="J16" s="86"/>
      <c r="K16" s="86"/>
      <c r="L16" s="40"/>
      <c r="M16" s="41"/>
      <c r="N16" s="25"/>
    </row>
    <row r="17" spans="1:14" ht="15.75">
      <c r="A17" s="32"/>
      <c r="B17" s="43" t="s">
        <v>15</v>
      </c>
      <c r="C17" s="32"/>
      <c r="D17" s="32"/>
      <c r="E17" s="44"/>
      <c r="F17" s="44"/>
      <c r="G17" s="45">
        <v>46223</v>
      </c>
      <c r="H17" s="38"/>
      <c r="I17" s="39"/>
      <c r="J17" s="39"/>
      <c r="K17" s="39"/>
      <c r="L17" s="40"/>
      <c r="M17" s="41"/>
      <c r="N17" s="25"/>
    </row>
    <row r="18" spans="1:14" ht="15.75">
      <c r="A18" s="32"/>
      <c r="B18" s="46" t="s">
        <v>14</v>
      </c>
      <c r="C18" s="32"/>
      <c r="D18" s="32"/>
      <c r="E18" s="32"/>
      <c r="F18" s="56" t="s">
        <v>26</v>
      </c>
      <c r="G18" s="32"/>
      <c r="H18" s="38"/>
      <c r="I18" s="39"/>
      <c r="J18" s="39"/>
      <c r="K18" s="39"/>
      <c r="L18" s="40"/>
      <c r="M18" s="41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7">
    <mergeCell ref="D14:G14"/>
    <mergeCell ref="D15:G15"/>
    <mergeCell ref="I14:K14"/>
    <mergeCell ref="I15:K15"/>
    <mergeCell ref="I16:K16"/>
    <mergeCell ref="D16:H16"/>
    <mergeCell ref="B4:B6"/>
    <mergeCell ref="D4:D6"/>
    <mergeCell ref="B11:K11"/>
    <mergeCell ref="L11:M11"/>
    <mergeCell ref="G4:G6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9 L14:L29 L7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2026-07-20T06:23:47Z</dcterms:modified>
</cp:coreProperties>
</file>