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B51B080D-1033-46C5-B660-3B1EAFCFCC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МЦК" sheetId="2" r:id="rId1"/>
    <sheet name="Лист1" sheetId="3" r:id="rId2"/>
  </sheets>
  <definedNames>
    <definedName name="_xlnm.Print_Area" localSheetId="0">НМЦК!$A$1:$M$17</definedName>
  </definedNames>
  <calcPr calcId="191029"/>
</workbook>
</file>

<file path=xl/calcChain.xml><?xml version="1.0" encoding="utf-8"?>
<calcChain xmlns="http://schemas.openxmlformats.org/spreadsheetml/2006/main">
  <c r="L6" i="2" l="1"/>
  <c r="M6" i="2"/>
  <c r="I6" i="2"/>
  <c r="J6" i="2"/>
  <c r="M7" i="2" l="1"/>
  <c r="K6" i="2"/>
</calcChain>
</file>

<file path=xl/sharedStrings.xml><?xml version="1.0" encoding="utf-8"?>
<sst xmlns="http://schemas.openxmlformats.org/spreadsheetml/2006/main" count="27" uniqueCount="27">
  <si>
    <t>№</t>
  </si>
  <si>
    <t>Наименование предмета контракта</t>
  </si>
  <si>
    <t>Ед. изм</t>
  </si>
  <si>
    <t>Кол-во</t>
  </si>
  <si>
    <t>Коммерческие предложения, данные реестра контрактов (руб./ед.изм.)</t>
  </si>
  <si>
    <t>Однородность совокупности значений выявленных цен, используемых в расчете Н(М)ЦК</t>
  </si>
  <si>
    <r>
      <t xml:space="preserve">Средняя арифметическая цена за единицу, рублей                      </t>
    </r>
    <r>
      <rPr>
        <sz val="10"/>
        <color indexed="8"/>
        <rFont val="Times New Roman"/>
        <family val="1"/>
        <charset val="204"/>
      </rPr>
      <t xml:space="preserve"> &lt;</t>
    </r>
    <r>
      <rPr>
        <i/>
        <sz val="10"/>
        <color indexed="8"/>
        <rFont val="Times New Roman"/>
        <family val="1"/>
        <charset val="204"/>
      </rPr>
      <t>ц</t>
    </r>
    <r>
      <rPr>
        <sz val="10"/>
        <color indexed="8"/>
        <rFont val="Times New Roman"/>
        <family val="1"/>
        <charset val="204"/>
      </rPr>
      <t>&gt;</t>
    </r>
    <r>
      <rPr>
        <i/>
        <sz val="10"/>
        <color indexed="8"/>
        <rFont val="Times New Roman"/>
        <family val="1"/>
        <charset val="204"/>
      </rPr>
      <t xml:space="preserve">  = </t>
    </r>
    <r>
      <rPr>
        <sz val="12"/>
        <color indexed="8"/>
        <rFont val="Calibri"/>
        <family val="2"/>
        <charset val="204"/>
      </rPr>
      <t>Σ</t>
    </r>
    <r>
      <rPr>
        <i/>
        <sz val="10"/>
        <color indexed="8"/>
        <rFont val="Times New Roman"/>
        <family val="1"/>
        <charset val="204"/>
      </rPr>
      <t>ц</t>
    </r>
    <r>
      <rPr>
        <i/>
        <vertAlign val="subscript"/>
        <sz val="10"/>
        <color indexed="8"/>
        <rFont val="Times New Roman"/>
        <family val="1"/>
        <charset val="204"/>
      </rPr>
      <t>i</t>
    </r>
    <r>
      <rPr>
        <i/>
        <sz val="10"/>
        <color indexed="8"/>
        <rFont val="Times New Roman"/>
        <family val="1"/>
        <charset val="204"/>
      </rPr>
      <t>/n</t>
    </r>
  </si>
  <si>
    <t>Среднее квадратичное отклонение, рублей</t>
  </si>
  <si>
    <r>
      <t xml:space="preserve">коэффициент вариации цен V, (%)           </t>
    </r>
    <r>
      <rPr>
        <i/>
        <sz val="10"/>
        <color indexed="8"/>
        <rFont val="Times New Roman"/>
        <family val="1"/>
        <charset val="204"/>
      </rPr>
      <t xml:space="preserve">         </t>
    </r>
  </si>
  <si>
    <r>
      <rPr>
        <b/>
        <sz val="10"/>
        <color indexed="8"/>
        <rFont val="Times New Roman"/>
        <family val="1"/>
        <charset val="204"/>
      </rPr>
      <t>Н(М)ЦК</t>
    </r>
    <r>
      <rPr>
        <b/>
        <vertAlign val="superscript"/>
        <sz val="10"/>
        <color indexed="8"/>
        <rFont val="Times New Roman"/>
        <family val="1"/>
        <charset val="204"/>
      </rPr>
      <t>рын</t>
    </r>
    <r>
      <rPr>
        <b/>
        <sz val="10"/>
        <color indexed="8"/>
        <rFont val="Times New Roman"/>
        <family val="1"/>
        <charset val="204"/>
      </rPr>
      <t>, рублей</t>
    </r>
    <r>
      <rPr>
        <sz val="10"/>
        <color indexed="8"/>
        <rFont val="Times New Roman"/>
        <family val="1"/>
        <charset val="204"/>
      </rPr>
      <t xml:space="preserve">                  </t>
    </r>
  </si>
  <si>
    <r>
      <t>Расчет  Н(М)ЦК проведен методом сопоставимых рыночных цен (анализа рынка), которая  определяется по формуле, приведенной в столбце 13 таблицы, где:
НМЦК</t>
    </r>
    <r>
      <rPr>
        <vertAlign val="superscript"/>
        <sz val="10"/>
        <color indexed="8"/>
        <rFont val="Times New Roman"/>
        <family val="1"/>
        <charset val="204"/>
      </rPr>
      <t>рын</t>
    </r>
    <r>
      <rPr>
        <sz val="10"/>
        <color indexed="8"/>
        <rFont val="Times New Roman"/>
        <family val="1"/>
        <charset val="204"/>
      </rPr>
      <t xml:space="preserve"> - Н(М)ЦК,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ц</t>
    </r>
    <r>
      <rPr>
        <vertAlign val="subscript"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 xml:space="preserve">  - 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товаров.
</t>
    </r>
  </si>
  <si>
    <r>
      <t>Среднее значение цены за единицу товара по каждому наименованию товара определили по формуле, приведенной в столбце 10 таблицы, где:  
ц</t>
    </r>
    <r>
      <rPr>
        <vertAlign val="subscript"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 xml:space="preserve">  - цена единицы товара, работы, услуги, указанная в источнике с номером i;
n – количество значений, используемых в расчете;
∑цi  - сумма значений используемых в расчете; 
&lt;ц&gt;– средняя арифметическая величина цены единицы товара, работы, услуги.
</t>
    </r>
  </si>
  <si>
    <t>В целях определения однородности совокупности значений выявленных цен, используемых в расчете Н(М)ЦК определили коэффициент вариации по формуле, представленной в столбце 12 таблицы, где: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 - коэффициент вариации цены;
σ – среднее квадратичное отклонение;
&lt;ц&gt;– средняя арифметическая величина цены единицы товара, работы, услуги.</t>
  </si>
  <si>
    <t>При расчете коэффициента вариации определили среднее квадратическое отклонение по формуле, представленной в столбце 11 таблицы, где:  
цi  - цена единицы товара, работы, услуги, указанная в источнике с номером i;
n – количество значений, используемых в расчете;
&lt;ц&gt;– средняя арифметическая величина цены единицы товара, работы, услуги.</t>
  </si>
  <si>
    <t>Совокупность значений, используемых в расчете, при определении Н(М)ЦК  считается неоднородной, если коэффициент вариации цены превышает 33%. Как видно из таблицы совокупность значений, используемых в расчете однородна, что удовлетворяет условиям.</t>
  </si>
  <si>
    <t>ОКПД2/КТРУ</t>
  </si>
  <si>
    <r>
      <t xml:space="preserve">Средняя  цена за единицу, рублей                      </t>
    </r>
    <r>
      <rPr>
        <sz val="10"/>
        <color indexed="8"/>
        <rFont val="Times New Roman"/>
        <family val="1"/>
        <charset val="204"/>
      </rPr>
      <t xml:space="preserve"> &lt;</t>
    </r>
    <r>
      <rPr>
        <i/>
        <sz val="10"/>
        <color indexed="8"/>
        <rFont val="Times New Roman"/>
        <family val="1"/>
        <charset val="204"/>
      </rPr>
      <t>ц</t>
    </r>
    <r>
      <rPr>
        <sz val="10"/>
        <color indexed="8"/>
        <rFont val="Times New Roman"/>
        <family val="1"/>
        <charset val="204"/>
      </rPr>
      <t>&gt;</t>
    </r>
    <r>
      <rPr>
        <i/>
        <sz val="10"/>
        <color indexed="8"/>
        <rFont val="Times New Roman"/>
        <family val="1"/>
        <charset val="204"/>
      </rPr>
      <t xml:space="preserve">  = </t>
    </r>
    <r>
      <rPr>
        <sz val="12"/>
        <color indexed="8"/>
        <rFont val="Calibri"/>
        <family val="2"/>
        <charset val="204"/>
      </rPr>
      <t>Σ</t>
    </r>
    <r>
      <rPr>
        <i/>
        <sz val="10"/>
        <color indexed="8"/>
        <rFont val="Times New Roman"/>
        <family val="1"/>
        <charset val="204"/>
      </rPr>
      <t>ц</t>
    </r>
    <r>
      <rPr>
        <i/>
        <vertAlign val="subscript"/>
        <sz val="10"/>
        <color indexed="8"/>
        <rFont val="Times New Roman"/>
        <family val="1"/>
        <charset val="204"/>
      </rPr>
      <t>i</t>
    </r>
    <r>
      <rPr>
        <i/>
        <sz val="10"/>
        <color indexed="8"/>
        <rFont val="Times New Roman"/>
        <family val="1"/>
        <charset val="204"/>
      </rPr>
      <t>/n</t>
    </r>
  </si>
  <si>
    <t xml:space="preserve">Приложение 1 к извещению об осуществлении закупки 
</t>
  </si>
  <si>
    <t>Н(М)ЦК определяемая методом сопоставимых рыночных цен (анализа рынка), с учетомм размера субсидии</t>
  </si>
  <si>
    <t>КП 2</t>
  </si>
  <si>
    <t>КП 1</t>
  </si>
  <si>
    <t>КП 3</t>
  </si>
  <si>
    <t>ИТОГО</t>
  </si>
  <si>
    <t>Директор _______________________________ А.Э. Решетов</t>
  </si>
  <si>
    <t>усл. ед.</t>
  </si>
  <si>
    <t xml:space="preserve">Обоснование начальной (максимальной) цены договора (Н(М)ЦД)  на поставкуканцелярских и хозяйственных товаров для  ФГБУ "Управление "Севзапмелиоводхоз" </t>
  </si>
  <si>
    <t>Крнцелярские и хозяйственные товары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</si>
</sst>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14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i/>
      <vertAlign val="subscript"/>
      <sz val="10"/>
      <color indexed="8"/>
      <name val="Times New Roman"/>
      <family val="1"/>
      <charset val="204"/>
    </font>
    <font>
      <b/>
      <vertAlign val="superscript"/>
      <sz val="10"/>
      <color indexed="8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  <font>
      <vertAlign val="subscript"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8"/>
      <color rgb="FF334059"/>
      <name val="Roboto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right" vertical="top" wrapText="1"/>
    </xf>
    <xf numFmtId="2" fontId="3" fillId="0" borderId="5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2" fontId="0" fillId="0" borderId="0" xfId="0" applyNumberFormat="1"/>
    <xf numFmtId="0" fontId="1" fillId="0" borderId="0" xfId="0" applyFont="1" applyAlignment="1">
      <alignment horizontal="left"/>
    </xf>
    <xf numFmtId="0" fontId="12" fillId="0" borderId="0" xfId="0" applyFont="1"/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top" wrapText="1"/>
    </xf>
    <xf numFmtId="2" fontId="3" fillId="0" borderId="4" xfId="0" applyNumberFormat="1" applyFont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114300</xdr:colOff>
      <xdr:row>3</xdr:row>
      <xdr:rowOff>571500</xdr:rowOff>
    </xdr:from>
    <xdr:to>
      <xdr:col>11</xdr:col>
      <xdr:colOff>76589</xdr:colOff>
      <xdr:row>3</xdr:row>
      <xdr:rowOff>923925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29950" y="2133600"/>
          <a:ext cx="141961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638175</xdr:rowOff>
    </xdr:from>
    <xdr:to>
      <xdr:col>9</xdr:col>
      <xdr:colOff>1362075</xdr:colOff>
      <xdr:row>3</xdr:row>
      <xdr:rowOff>1181100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62800" y="2305050"/>
          <a:ext cx="13430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3</xdr:row>
      <xdr:rowOff>800100</xdr:rowOff>
    </xdr:from>
    <xdr:to>
      <xdr:col>12</xdr:col>
      <xdr:colOff>1562100</xdr:colOff>
      <xdr:row>3</xdr:row>
      <xdr:rowOff>1162050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725025" y="246697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7"/>
  <sheetViews>
    <sheetView tabSelected="1" showWhiteSpace="0" view="pageBreakPreview" zoomScaleNormal="100" zoomScaleSheetLayoutView="100" workbookViewId="0">
      <selection activeCell="B6" sqref="B6"/>
    </sheetView>
  </sheetViews>
  <sheetFormatPr defaultColWidth="9.140625" defaultRowHeight="12.75" x14ac:dyDescent="0.2"/>
  <cols>
    <col min="1" max="1" width="3.7109375" style="1" customWidth="1"/>
    <col min="2" max="2" width="41.5703125" style="1" customWidth="1"/>
    <col min="3" max="3" width="14" style="1" customWidth="1"/>
    <col min="4" max="4" width="6.85546875" style="1" bestFit="1" customWidth="1"/>
    <col min="5" max="5" width="7.42578125" style="1" bestFit="1" customWidth="1"/>
    <col min="6" max="7" width="13.140625" style="1" customWidth="1"/>
    <col min="8" max="8" width="14" style="1" customWidth="1"/>
    <col min="9" max="9" width="17.140625" style="1" customWidth="1"/>
    <col min="10" max="10" width="22.28515625" style="1" customWidth="1"/>
    <col min="11" max="11" width="21.85546875" style="1" customWidth="1"/>
    <col min="12" max="12" width="15.85546875" style="1" customWidth="1"/>
    <col min="13" max="13" width="27.7109375" style="1" customWidth="1"/>
    <col min="14" max="16384" width="9.140625" style="1"/>
  </cols>
  <sheetData>
    <row r="1" spans="1:14" ht="20.25" customHeight="1" x14ac:dyDescent="0.2">
      <c r="B1" s="21" t="s">
        <v>17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4" ht="27" customHeight="1" x14ac:dyDescent="0.2">
      <c r="A2" s="23" t="s">
        <v>25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4" ht="75.75" customHeight="1" x14ac:dyDescent="0.2">
      <c r="A3" s="24" t="s">
        <v>0</v>
      </c>
      <c r="B3" s="25" t="s">
        <v>1</v>
      </c>
      <c r="C3" s="25" t="s">
        <v>15</v>
      </c>
      <c r="D3" s="25" t="s">
        <v>2</v>
      </c>
      <c r="E3" s="27" t="s">
        <v>3</v>
      </c>
      <c r="F3" s="32" t="s">
        <v>4</v>
      </c>
      <c r="G3" s="33"/>
      <c r="H3" s="34"/>
      <c r="I3" s="29" t="s">
        <v>5</v>
      </c>
      <c r="J3" s="30"/>
      <c r="K3" s="31"/>
      <c r="L3" s="8"/>
      <c r="M3" s="2" t="s">
        <v>18</v>
      </c>
    </row>
    <row r="4" spans="1:14" ht="93.75" customHeight="1" x14ac:dyDescent="0.2">
      <c r="A4" s="25"/>
      <c r="B4" s="26"/>
      <c r="C4" s="26"/>
      <c r="D4" s="26"/>
      <c r="E4" s="28"/>
      <c r="F4" s="9" t="s">
        <v>20</v>
      </c>
      <c r="G4" s="9" t="s">
        <v>19</v>
      </c>
      <c r="H4" s="9" t="s">
        <v>21</v>
      </c>
      <c r="I4" s="2" t="s">
        <v>6</v>
      </c>
      <c r="J4" s="2" t="s">
        <v>7</v>
      </c>
      <c r="K4" s="2" t="s">
        <v>8</v>
      </c>
      <c r="L4" s="2" t="s">
        <v>16</v>
      </c>
      <c r="M4" s="3" t="s">
        <v>9</v>
      </c>
    </row>
    <row r="5" spans="1:14" x14ac:dyDescent="0.2">
      <c r="A5" s="6">
        <v>1</v>
      </c>
      <c r="B5" s="4">
        <v>2</v>
      </c>
      <c r="C5" s="5">
        <v>3</v>
      </c>
      <c r="D5" s="5">
        <v>4</v>
      </c>
      <c r="E5" s="4">
        <v>5</v>
      </c>
      <c r="F5" s="4">
        <v>6</v>
      </c>
      <c r="G5" s="4">
        <v>7</v>
      </c>
      <c r="H5" s="4">
        <v>8</v>
      </c>
      <c r="I5" s="4">
        <v>10</v>
      </c>
      <c r="J5" s="4">
        <v>11</v>
      </c>
      <c r="K5" s="4">
        <v>12</v>
      </c>
      <c r="L5" s="4"/>
      <c r="M5" s="4">
        <v>13</v>
      </c>
    </row>
    <row r="6" spans="1:14" ht="24" customHeight="1" x14ac:dyDescent="0.2">
      <c r="A6" s="4">
        <v>1</v>
      </c>
      <c r="B6" s="4" t="s">
        <v>26</v>
      </c>
      <c r="C6" s="4"/>
      <c r="D6" s="4" t="s">
        <v>24</v>
      </c>
      <c r="E6" s="4">
        <v>1</v>
      </c>
      <c r="F6" s="14">
        <v>85733.5</v>
      </c>
      <c r="G6" s="14">
        <v>85760</v>
      </c>
      <c r="H6" s="14">
        <v>85707</v>
      </c>
      <c r="I6" s="15">
        <f>(F6+G6+H6)/3</f>
        <v>85733.5</v>
      </c>
      <c r="J6" s="14">
        <f>_xlfn.STDEV.P(F6,G6,H6)</f>
        <v>21.637159394584739</v>
      </c>
      <c r="K6" s="14">
        <f t="shared" ref="K6" si="0">J6/I6*100</f>
        <v>2.5237695177013346E-2</v>
      </c>
      <c r="L6" s="15">
        <f>I6</f>
        <v>85733.5</v>
      </c>
      <c r="M6" s="16">
        <f>L6*E6</f>
        <v>85733.5</v>
      </c>
    </row>
    <row r="7" spans="1:14" ht="17.25" customHeight="1" x14ac:dyDescent="0.2">
      <c r="A7" s="13">
        <v>6</v>
      </c>
      <c r="B7" s="13" t="s">
        <v>22</v>
      </c>
      <c r="C7" s="4"/>
      <c r="D7" s="4"/>
      <c r="E7" s="4"/>
      <c r="F7" s="17"/>
      <c r="G7" s="17"/>
      <c r="H7" s="17"/>
      <c r="I7" s="18"/>
      <c r="J7" s="18"/>
      <c r="K7" s="18"/>
      <c r="L7" s="18"/>
      <c r="M7" s="16">
        <f>SUM(M6:M6)</f>
        <v>85733.5</v>
      </c>
    </row>
    <row r="8" spans="1:14" ht="103.5" customHeight="1" x14ac:dyDescent="0.2">
      <c r="B8" s="19" t="s">
        <v>10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7"/>
      <c r="N8" s="35"/>
    </row>
    <row r="9" spans="1:14" ht="74.25" customHeight="1" x14ac:dyDescent="0.2">
      <c r="B9" s="19" t="s">
        <v>11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1:14" ht="57.75" customHeight="1" x14ac:dyDescent="0.2">
      <c r="B10" s="19" t="s">
        <v>12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</row>
    <row r="11" spans="1:14" ht="54" customHeight="1" x14ac:dyDescent="0.2">
      <c r="B11" s="19" t="s">
        <v>13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1:14" ht="36" customHeight="1" x14ac:dyDescent="0.2">
      <c r="B12" s="20" t="s">
        <v>14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</row>
    <row r="13" spans="1:14" ht="32.25" customHeight="1" x14ac:dyDescent="0.3">
      <c r="B13" s="12" t="s">
        <v>23</v>
      </c>
      <c r="C13" s="12"/>
      <c r="D13" s="12"/>
      <c r="E13" s="12"/>
      <c r="F13" s="12"/>
    </row>
    <row r="14" spans="1:14" ht="14.25" customHeight="1" x14ac:dyDescent="0.2"/>
    <row r="15" spans="1:14" x14ac:dyDescent="0.2">
      <c r="C15" s="11"/>
    </row>
    <row r="16" spans="1:14" ht="6" customHeight="1" x14ac:dyDescent="0.2"/>
    <row r="17" ht="6" customHeight="1" x14ac:dyDescent="0.2"/>
  </sheetData>
  <sortState xmlns:xlrd2="http://schemas.microsoft.com/office/spreadsheetml/2017/richdata2" ref="B12:B18">
    <sortCondition ref="B11"/>
  </sortState>
  <mergeCells count="14">
    <mergeCell ref="B9:M9"/>
    <mergeCell ref="B10:M10"/>
    <mergeCell ref="B11:M11"/>
    <mergeCell ref="B12:M12"/>
    <mergeCell ref="B1:M1"/>
    <mergeCell ref="A2:M2"/>
    <mergeCell ref="A3:A4"/>
    <mergeCell ref="B3:B4"/>
    <mergeCell ref="C3:C4"/>
    <mergeCell ref="D3:D4"/>
    <mergeCell ref="E3:E4"/>
    <mergeCell ref="I3:K3"/>
    <mergeCell ref="B8:L8"/>
    <mergeCell ref="F3:H3"/>
  </mergeCells>
  <pageMargins left="0.23622047244094491" right="0.23622047244094491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3"/>
  <sheetViews>
    <sheetView workbookViewId="0">
      <selection activeCell="F21" sqref="F21"/>
    </sheetView>
  </sheetViews>
  <sheetFormatPr defaultRowHeight="15" x14ac:dyDescent="0.25"/>
  <cols>
    <col min="6" max="7" width="11.28515625" customWidth="1"/>
  </cols>
  <sheetData>
    <row r="2" spans="2:8" x14ac:dyDescent="0.25">
      <c r="B2" s="4"/>
      <c r="H2" s="10"/>
    </row>
    <row r="3" spans="2:8" x14ac:dyDescent="0.25">
      <c r="B3" s="4"/>
      <c r="H3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НМЦК</vt:lpstr>
      <vt:lpstr>Лист1</vt:lpstr>
      <vt:lpstr>НМЦК!Область_печати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2026-07-01T11:40:42Z</dcterms:modified>
</cp:coreProperties>
</file>