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limullinaLT\AppData\Local\LANIT\LanDocs\EditedFiles\"/>
    </mc:Choice>
  </mc:AlternateContent>
  <bookViews>
    <workbookView xWindow="0" yWindow="0" windowWidth="28770" windowHeight="12270"/>
  </bookViews>
  <sheets>
    <sheet name="Лист1 (2)" sheetId="2" r:id="rId1"/>
    <sheet name="Лист1" sheetId="3" r:id="rId2"/>
  </sheets>
  <definedNames>
    <definedName name="_ftn1" localSheetId="0">'Лист1 (2)'!#REF!</definedName>
    <definedName name="_ftn10" localSheetId="0">'Лист1 (2)'!#REF!</definedName>
    <definedName name="_ftn11" localSheetId="0">'Лист1 (2)'!#REF!</definedName>
    <definedName name="_ftn2" localSheetId="0">'Лист1 (2)'!#REF!</definedName>
    <definedName name="_ftn3" localSheetId="0">'Лист1 (2)'!#REF!</definedName>
    <definedName name="_ftn4" localSheetId="0">'Лист1 (2)'!#REF!</definedName>
    <definedName name="_ftn5" localSheetId="0">'Лист1 (2)'!#REF!</definedName>
    <definedName name="_ftn6" localSheetId="0">'Лист1 (2)'!#REF!</definedName>
    <definedName name="_ftn7" localSheetId="0">'Лист1 (2)'!#REF!</definedName>
    <definedName name="_ftn8" localSheetId="0">'Лист1 (2)'!#REF!</definedName>
    <definedName name="_ftn9" localSheetId="0">'Лист1 (2)'!#REF!</definedName>
    <definedName name="_ftnref1" localSheetId="0">'Лист1 (2)'!$A$1</definedName>
    <definedName name="_ftnref10" localSheetId="0">'Лист1 (2)'!#REF!</definedName>
    <definedName name="_ftnref11" localSheetId="0">'Лист1 (2)'!#REF!</definedName>
    <definedName name="_ftnref2" localSheetId="0">'Лист1 (2)'!$A$2</definedName>
    <definedName name="_ftnref3" localSheetId="0">'Лист1 (2)'!$F$10</definedName>
    <definedName name="_ftnref4" localSheetId="0">'Лист1 (2)'!$O$10</definedName>
    <definedName name="_ftnref5" localSheetId="0">'Лист1 (2)'!$A$5</definedName>
    <definedName name="_ftnref6" localSheetId="0">'Лист1 (2)'!$G$11</definedName>
    <definedName name="_ftnref7" localSheetId="0">'Лист1 (2)'!$L$11</definedName>
    <definedName name="_ftnref8" localSheetId="0">'Лист1 (2)'!$N$11</definedName>
    <definedName name="_ftnref9" localSheetId="0">'Лист1 (2)'!$G$12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6" i="2" l="1"/>
  <c r="N15" i="2"/>
  <c r="K15" i="2" l="1"/>
  <c r="J15" i="2"/>
  <c r="K16" i="2" l="1"/>
  <c r="N17" i="2" s="1"/>
  <c r="J16" i="2" l="1"/>
</calcChain>
</file>

<file path=xl/sharedStrings.xml><?xml version="1.0" encoding="utf-8"?>
<sst xmlns="http://schemas.openxmlformats.org/spreadsheetml/2006/main" count="39" uniqueCount="35">
  <si>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</si>
  <si>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 xml:space="preserve">Наименование товара, работы, услуги по КТРУ[1] </t>
  </si>
  <si>
    <t>Наименование товара, работы, услуги согласно описанию объекта закупки</t>
  </si>
  <si>
    <t>Типовая принадлежность[2]</t>
  </si>
  <si>
    <t>Единица измерений</t>
  </si>
  <si>
    <t>Кол-во[3]</t>
  </si>
  <si>
    <t>Расчет НМЦК(ЦК)</t>
  </si>
  <si>
    <t>Итого цена единицы товара (работы, услуги) в том числе с учетом ЛБО (руб.)[4]</t>
  </si>
  <si>
    <t>Всего</t>
  </si>
  <si>
    <t>НМЦК (ЦК)/цена единицы товара (работы, услуги) с учетом ЛБО (руб.)[5]</t>
  </si>
  <si>
    <t>Ценовые значения анализа рынка[6]</t>
  </si>
  <si>
    <t>Коэфф. вариации (v)</t>
  </si>
  <si>
    <t>Цена за единицу с учетом нормативных затрат[7]</t>
  </si>
  <si>
    <t>Итоговое значение НМЦК (ЦК) (руб.)[8]</t>
  </si>
  <si>
    <t>Цена за ед.(руб.)</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</si>
  <si>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</si>
  <si>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</si>
  <si>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</si>
  <si>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Итого ЦК</t>
  </si>
  <si>
    <t xml:space="preserve">Обоснование начальной (максимальной) цены контракта  (НМЦК(ЦК)) </t>
  </si>
  <si>
    <t>-</t>
  </si>
  <si>
    <t>штука</t>
  </si>
  <si>
    <t>Кресло офисное 
КТРУ: 31.01.12.160-00000005</t>
  </si>
  <si>
    <t>Цена государственного контракта включает в себя доставку, погрузку, разгрузку, сборку кресел, все налоги, сборы, пошлины и другие обязательные платежи, которые Поставщик должен оплачивать в соответствии с условиями гоударственного контракта, или на иных основаниях, в том числе транспортные расходы.</t>
  </si>
  <si>
    <t>Стул на металлическом каркасе
КТРУ: 31.01.11.150-00000003</t>
  </si>
  <si>
    <t>Используемый метод определения ЦК: Метод сопоставимых рыночных цен (анализ рынка)</t>
  </si>
  <si>
    <t xml:space="preserve">Реквизиты запросов ценовой информации (в т.ч. в ЕИС): Запрос направлен в 13 организаций исх. № 59-07-11/4175 от 10.08.2026г., запрос цен в ЕИС 0811400000126000660 (ред. №01) от 10.08.2026г. 
Ответ получен от 3 (трех) организаций: (Источник № 1 - вх. от 12.08.2026 № 6254; Источник № 2 от 13.08.2026 № 6302; Источник № 3 от 13.08.2026 № 6310 ) на основании чего произведен расчет НМЦК (ЦК): </t>
  </si>
  <si>
    <t>Источник 
№ 1 от 12.08.2026 № 6254</t>
  </si>
  <si>
    <t>Источник № 2от 13.08.2026 № 6302</t>
  </si>
  <si>
    <t>Источник № 3 от 13.08.2026 № 6310</t>
  </si>
  <si>
    <t>Обоснование невозможности применения методов, указанных в ч. 1 ст. 22 Федерального закона от 05.04.2013 № 44-ФЗ.:Цена контракта определена и обоснована с применением иного метода в соответствии с частью 12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</si>
  <si>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 xml:space="preserve"> Кресло офисное</t>
  </si>
  <si>
    <t xml:space="preserve"> Стул на металлическом каркасе</t>
  </si>
  <si>
    <t>Предмет контракта: Поставка мебели для офисов и предприятий торговли для обеспечения нужд Межрегионального филиала Федерального казенного учреждения «Центр по обеспечению деятельности казначейства России» в г. Казани</t>
  </si>
  <si>
    <r>
      <t xml:space="preserve">Дата подготовки обоснования ЦК: </t>
    </r>
    <r>
      <rPr>
        <sz val="12"/>
        <color rgb="FFFF0000"/>
        <rFont val="Times New Roman"/>
        <family val="1"/>
        <charset val="204"/>
      </rPr>
      <t xml:space="preserve"> </t>
    </r>
    <r>
      <rPr>
        <sz val="12"/>
        <rFont val="Times New Roman"/>
        <family val="1"/>
        <charset val="204"/>
      </rPr>
      <t>13.08.2026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</si>
</sst>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0"/>
  </numFmts>
  <fonts count="12" x14ac:knownFonts="1">
    <font>
      <sz val="11"/>
      <color theme="1"/>
      <name val="Calibri"/>
      <family val="2"/>
      <charset val="204"/>
      <scheme val="minor"/>
    </font>
    <font>
      <sz val="12"/>
      <color theme="1"/>
      <name val="Times New Roman"/>
      <family val="1"/>
      <charset val="204"/>
    </font>
    <font>
      <u/>
      <sz val="11"/>
      <color theme="10"/>
      <name val="Calibri"/>
      <family val="2"/>
      <charset val="204"/>
      <scheme val="minor"/>
    </font>
    <font>
      <u/>
      <sz val="12"/>
      <color theme="10"/>
      <name val="Times New Roman"/>
      <family val="1"/>
      <charset val="204"/>
    </font>
    <font>
      <sz val="12"/>
      <name val="Times New Roman"/>
      <family val="1"/>
      <charset val="204"/>
    </font>
    <font>
      <b/>
      <sz val="12"/>
      <name val="Times New Roman"/>
      <family val="1"/>
      <charset val="204"/>
    </font>
    <font>
      <sz val="10"/>
      <name val="Times New Roman"/>
      <family val="1"/>
      <charset val="204"/>
    </font>
    <font>
      <sz val="10"/>
      <color indexed="8"/>
      <name val="Times New Roman"/>
      <family val="1"/>
      <charset val="204"/>
    </font>
    <font>
      <sz val="11"/>
      <color theme="1"/>
      <name val="Calibri"/>
      <family val="2"/>
      <charset val="204"/>
      <scheme val="minor"/>
    </font>
    <font>
      <sz val="11"/>
      <color indexed="8"/>
      <name val="Times New Roman"/>
      <family val="1"/>
      <charset val="204"/>
    </font>
    <font>
      <sz val="10"/>
      <color theme="1"/>
      <name val="Times New Roman"/>
      <family val="1"/>
      <charset val="204"/>
    </font>
    <font>
      <sz val="12"/>
      <color rgb="FFFF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0" fontId="2" fillId="0" borderId="0" applyNumberFormat="0" applyFill="0" applyBorder="0" applyAlignment="0" applyProtection="0"/>
    <xf numFmtId="43" fontId="8" fillId="0" borderId="0" applyFont="0" applyFill="0" applyBorder="0" applyAlignment="0" applyProtection="0"/>
  </cellStyleXfs>
  <cellXfs count="50">
    <xf numFmtId="0" fontId="0" fillId="0" borderId="0" xfId="0"/>
    <xf numFmtId="0" fontId="1" fillId="0" borderId="7" xfId="0" applyFont="1" applyBorder="1" applyAlignment="1">
      <alignment horizontal="center" vertical="center" wrapText="1"/>
    </xf>
    <xf numFmtId="0" fontId="1" fillId="0" borderId="0" xfId="0" applyFont="1" applyAlignment="1">
      <alignment wrapText="1"/>
    </xf>
    <xf numFmtId="0" fontId="1" fillId="0" borderId="5" xfId="0" applyFont="1" applyBorder="1" applyAlignment="1">
      <alignment horizontal="center" vertical="center" wrapText="1"/>
    </xf>
    <xf numFmtId="0" fontId="3" fillId="0" borderId="6" xfId="1" applyFont="1" applyBorder="1" applyAlignment="1">
      <alignment horizontal="center" vertical="center" wrapText="1"/>
    </xf>
    <xf numFmtId="0" fontId="1" fillId="0" borderId="6" xfId="0" applyFont="1" applyBorder="1" applyAlignment="1">
      <alignment vertical="top" wrapText="1"/>
    </xf>
    <xf numFmtId="0" fontId="1" fillId="0" borderId="7" xfId="0" applyFont="1" applyBorder="1" applyAlignment="1">
      <alignment vertical="top" wrapText="1"/>
    </xf>
    <xf numFmtId="2" fontId="1" fillId="0" borderId="7" xfId="0" applyNumberFormat="1" applyFont="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left" vertical="top"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10" xfId="0" applyFont="1" applyBorder="1" applyAlignment="1">
      <alignment wrapText="1"/>
    </xf>
    <xf numFmtId="43" fontId="1" fillId="0" borderId="10" xfId="2" applyFont="1" applyBorder="1" applyAlignment="1">
      <alignment vertical="center" wrapText="1"/>
    </xf>
    <xf numFmtId="0" fontId="1" fillId="2" borderId="7" xfId="0" applyFont="1" applyFill="1" applyBorder="1" applyAlignment="1">
      <alignment horizontal="center" vertical="center" wrapText="1"/>
    </xf>
    <xf numFmtId="0" fontId="7" fillId="0" borderId="0" xfId="0" applyFont="1"/>
    <xf numFmtId="0" fontId="9" fillId="0" borderId="0" xfId="0" applyFont="1" applyAlignment="1">
      <alignment horizontal="center" vertical="center" wrapText="1" shrinkToFit="1"/>
    </xf>
    <xf numFmtId="0" fontId="1" fillId="0" borderId="9" xfId="0" applyFont="1" applyBorder="1" applyAlignment="1">
      <alignment horizontal="center" vertical="center" wrapText="1"/>
    </xf>
    <xf numFmtId="0" fontId="10" fillId="3" borderId="10" xfId="0" applyFont="1" applyFill="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7" xfId="1" applyFont="1" applyBorder="1" applyAlignment="1">
      <alignment horizontal="center" vertical="center" wrapText="1"/>
    </xf>
    <xf numFmtId="0" fontId="10" fillId="2" borderId="0" xfId="0" applyFont="1" applyFill="1" applyAlignment="1">
      <alignment horizontal="center" wrapText="1"/>
    </xf>
    <xf numFmtId="2" fontId="1" fillId="0" borderId="9" xfId="0" applyNumberFormat="1" applyFont="1" applyBorder="1" applyAlignment="1">
      <alignment horizontal="center" vertical="center" wrapText="1"/>
    </xf>
    <xf numFmtId="0" fontId="0" fillId="0" borderId="4" xfId="0" applyBorder="1" applyAlignment="1">
      <alignment horizontal="center" vertical="center" wrapText="1"/>
    </xf>
    <xf numFmtId="0" fontId="9" fillId="0" borderId="0" xfId="0" applyFont="1" applyAlignment="1">
      <alignment horizontal="center" vertical="center" wrapText="1" shrinkToFit="1"/>
    </xf>
    <xf numFmtId="0" fontId="5"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wrapText="1"/>
    </xf>
    <xf numFmtId="0" fontId="1" fillId="0" borderId="9" xfId="0" applyFont="1" applyBorder="1" applyAlignment="1">
      <alignment horizontal="right" vertical="center" wrapText="1"/>
    </xf>
    <xf numFmtId="0" fontId="1" fillId="0" borderId="8" xfId="0" applyFont="1" applyBorder="1" applyAlignment="1">
      <alignment horizontal="right" vertical="center" wrapText="1"/>
    </xf>
    <xf numFmtId="0" fontId="0" fillId="0" borderId="4" xfId="0" applyBorder="1" applyAlignment="1">
      <alignment horizontal="right"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3" fillId="0" borderId="11" xfId="1"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0" xfId="1" applyAlignment="1">
      <alignment horizontal="left" vertical="top" wrapText="1"/>
    </xf>
    <xf numFmtId="0" fontId="0" fillId="0" borderId="0" xfId="0" applyAlignment="1">
      <alignment horizontal="left" vertical="top"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tabSelected="1" zoomScale="85" zoomScaleNormal="85" workbookViewId="0">
      <selection activeCell="P6" sqref="P6"/>
    </sheetView>
  </sheetViews>
  <sheetFormatPr defaultRowHeight="15.75" x14ac:dyDescent="0.25"/>
  <cols>
    <col min="1" max="1" width="15" style="2" customWidth="1"/>
    <col min="2" max="2" width="25" style="2" customWidth="1"/>
    <col min="3" max="3" width="31.140625" style="2" customWidth="1"/>
    <col min="4" max="9" width="12.85546875" style="2" customWidth="1"/>
    <col min="10" max="10" width="17" style="2" customWidth="1"/>
    <col min="11" max="11" width="18.5703125" style="2" customWidth="1"/>
    <col min="12" max="12" width="12.85546875" style="2" customWidth="1"/>
    <col min="13" max="13" width="3.85546875" style="2" customWidth="1"/>
    <col min="14" max="14" width="16.28515625" style="2" customWidth="1"/>
    <col min="15" max="16" width="12.85546875" style="2" customWidth="1"/>
    <col min="17" max="16384" width="9.140625" style="2"/>
  </cols>
  <sheetData>
    <row r="1" spans="1:17" ht="68.25" customHeight="1" x14ac:dyDescent="0.25">
      <c r="A1" s="35" t="s">
        <v>19</v>
      </c>
      <c r="B1" s="35"/>
      <c r="C1" s="35"/>
      <c r="D1" s="35"/>
      <c r="E1" s="35"/>
      <c r="F1" s="35"/>
      <c r="G1" s="35"/>
      <c r="H1" s="35"/>
      <c r="I1" s="35"/>
      <c r="J1" s="35"/>
      <c r="K1" s="35"/>
      <c r="L1" s="35"/>
      <c r="M1" s="35"/>
      <c r="N1" s="35"/>
      <c r="O1" s="35"/>
      <c r="P1" s="35"/>
      <c r="Q1" s="35"/>
    </row>
    <row r="2" spans="1:17" x14ac:dyDescent="0.25">
      <c r="A2" s="36" t="s">
        <v>34</v>
      </c>
      <c r="B2" s="36"/>
      <c r="C2" s="36"/>
      <c r="D2" s="36"/>
      <c r="E2" s="36"/>
      <c r="F2" s="36"/>
      <c r="G2" s="36"/>
      <c r="H2" s="36"/>
      <c r="I2" s="36"/>
      <c r="J2" s="36"/>
      <c r="K2" s="36"/>
      <c r="L2" s="36"/>
      <c r="M2" s="36"/>
      <c r="N2" s="36"/>
      <c r="O2" s="36"/>
      <c r="P2" s="36"/>
      <c r="Q2" s="36"/>
    </row>
    <row r="3" spans="1:17" ht="40.5" customHeight="1" x14ac:dyDescent="0.25">
      <c r="A3" s="37" t="s">
        <v>33</v>
      </c>
      <c r="B3" s="38"/>
      <c r="C3" s="38"/>
      <c r="D3" s="38"/>
      <c r="E3" s="38"/>
      <c r="F3" s="38"/>
      <c r="G3" s="38"/>
      <c r="H3" s="38"/>
      <c r="I3" s="38"/>
      <c r="J3" s="38"/>
      <c r="K3" s="38"/>
      <c r="L3" s="38"/>
      <c r="M3" s="38"/>
      <c r="N3" s="38"/>
      <c r="O3" s="38"/>
      <c r="P3" s="38"/>
      <c r="Q3" s="38"/>
    </row>
    <row r="4" spans="1:17" ht="29.25" customHeight="1" x14ac:dyDescent="0.25">
      <c r="A4" s="39" t="s">
        <v>25</v>
      </c>
      <c r="B4" s="39"/>
      <c r="C4" s="39"/>
      <c r="D4" s="39"/>
      <c r="E4" s="39"/>
      <c r="F4" s="39"/>
      <c r="G4" s="39"/>
      <c r="H4" s="39"/>
      <c r="I4" s="39"/>
      <c r="J4" s="39"/>
      <c r="K4" s="39"/>
      <c r="L4" s="39"/>
      <c r="M4" s="39"/>
      <c r="N4" s="39"/>
      <c r="O4" s="39"/>
      <c r="P4" s="39"/>
      <c r="Q4" s="39"/>
    </row>
    <row r="5" spans="1:17" ht="38.25" customHeight="1" x14ac:dyDescent="0.25">
      <c r="A5" s="39" t="s">
        <v>26</v>
      </c>
      <c r="B5" s="39"/>
      <c r="C5" s="39"/>
      <c r="D5" s="39"/>
      <c r="E5" s="39"/>
      <c r="F5" s="39"/>
      <c r="G5" s="39"/>
      <c r="H5" s="39"/>
      <c r="I5" s="39"/>
      <c r="J5" s="39"/>
      <c r="K5" s="39"/>
      <c r="L5" s="39"/>
      <c r="M5" s="39"/>
      <c r="N5" s="39"/>
      <c r="O5" s="39"/>
      <c r="P5" s="39"/>
      <c r="Q5" s="39"/>
    </row>
    <row r="6" spans="1:17" ht="17.25" customHeight="1" x14ac:dyDescent="0.25">
      <c r="A6" s="10"/>
      <c r="B6" s="48"/>
      <c r="C6" s="49"/>
      <c r="D6" s="49"/>
      <c r="E6" s="49"/>
      <c r="F6" s="49"/>
      <c r="G6" s="49"/>
      <c r="H6" s="49"/>
      <c r="I6" s="49"/>
      <c r="J6" s="49"/>
      <c r="K6" s="49"/>
      <c r="L6" s="49"/>
      <c r="M6" s="49"/>
      <c r="N6" s="49"/>
      <c r="O6" s="49"/>
      <c r="P6" s="10"/>
      <c r="Q6" s="10"/>
    </row>
    <row r="7" spans="1:17" ht="37.5" customHeight="1" x14ac:dyDescent="0.25">
      <c r="A7" s="21" t="s">
        <v>0</v>
      </c>
      <c r="B7" s="21"/>
      <c r="C7" s="21"/>
      <c r="D7" s="21"/>
      <c r="E7" s="21"/>
      <c r="F7" s="21"/>
      <c r="G7" s="21"/>
      <c r="H7" s="21"/>
      <c r="I7" s="21"/>
      <c r="J7" s="21"/>
      <c r="K7" s="21"/>
      <c r="L7" s="21"/>
      <c r="M7" s="21"/>
      <c r="N7" s="21"/>
      <c r="O7" s="21"/>
      <c r="P7" s="21"/>
      <c r="Q7" s="21"/>
    </row>
    <row r="8" spans="1:17" ht="34.5" customHeight="1" x14ac:dyDescent="0.25">
      <c r="A8" s="21" t="s">
        <v>15</v>
      </c>
      <c r="B8" s="21"/>
      <c r="C8" s="21"/>
      <c r="D8" s="21"/>
      <c r="E8" s="21"/>
      <c r="F8" s="21"/>
      <c r="G8" s="21"/>
      <c r="H8" s="21"/>
      <c r="I8" s="21"/>
      <c r="J8" s="21"/>
      <c r="K8" s="21"/>
      <c r="L8" s="21"/>
      <c r="M8" s="21"/>
      <c r="N8" s="21"/>
      <c r="O8" s="21"/>
      <c r="P8" s="21"/>
      <c r="Q8" s="21"/>
    </row>
    <row r="9" spans="1:17" ht="16.5" thickBot="1" x14ac:dyDescent="0.3"/>
    <row r="10" spans="1:17" ht="16.5" thickBot="1" x14ac:dyDescent="0.3">
      <c r="A10" s="22" t="s">
        <v>16</v>
      </c>
      <c r="B10" s="25" t="s">
        <v>1</v>
      </c>
      <c r="C10" s="22" t="s">
        <v>2</v>
      </c>
      <c r="D10" s="25" t="s">
        <v>3</v>
      </c>
      <c r="E10" s="22" t="s">
        <v>4</v>
      </c>
      <c r="F10" s="25" t="s">
        <v>5</v>
      </c>
      <c r="G10" s="43" t="s">
        <v>6</v>
      </c>
      <c r="H10" s="44"/>
      <c r="I10" s="44"/>
      <c r="J10" s="44"/>
      <c r="K10" s="44"/>
      <c r="L10" s="44"/>
      <c r="M10" s="44"/>
      <c r="N10" s="44"/>
      <c r="O10" s="25" t="s">
        <v>7</v>
      </c>
      <c r="P10" s="3" t="s">
        <v>8</v>
      </c>
    </row>
    <row r="11" spans="1:17" ht="126.75" thickBot="1" x14ac:dyDescent="0.3">
      <c r="A11" s="23"/>
      <c r="B11" s="26"/>
      <c r="C11" s="23"/>
      <c r="D11" s="26"/>
      <c r="E11" s="23"/>
      <c r="F11" s="26"/>
      <c r="G11" s="28" t="s">
        <v>10</v>
      </c>
      <c r="H11" s="29"/>
      <c r="I11" s="30"/>
      <c r="J11" s="23" t="s">
        <v>11</v>
      </c>
      <c r="K11" s="23" t="s">
        <v>17</v>
      </c>
      <c r="L11" s="45" t="s">
        <v>12</v>
      </c>
      <c r="M11" s="46"/>
      <c r="N11" s="45" t="s">
        <v>13</v>
      </c>
      <c r="O11" s="26"/>
      <c r="P11" s="4" t="s">
        <v>9</v>
      </c>
    </row>
    <row r="12" spans="1:17" ht="63.75" thickBot="1" x14ac:dyDescent="0.3">
      <c r="A12" s="23"/>
      <c r="B12" s="26"/>
      <c r="C12" s="23"/>
      <c r="D12" s="26"/>
      <c r="E12" s="23"/>
      <c r="F12" s="26"/>
      <c r="G12" s="14" t="s">
        <v>27</v>
      </c>
      <c r="H12" s="1" t="s">
        <v>28</v>
      </c>
      <c r="I12" s="1" t="s">
        <v>29</v>
      </c>
      <c r="J12" s="23"/>
      <c r="K12" s="23"/>
      <c r="L12" s="45"/>
      <c r="M12" s="46"/>
      <c r="N12" s="45"/>
      <c r="O12" s="26"/>
      <c r="P12" s="5"/>
    </row>
    <row r="13" spans="1:17" ht="32.25" thickBot="1" x14ac:dyDescent="0.3">
      <c r="A13" s="24"/>
      <c r="B13" s="27"/>
      <c r="C13" s="24"/>
      <c r="D13" s="27"/>
      <c r="E13" s="24"/>
      <c r="F13" s="27"/>
      <c r="G13" s="1" t="s">
        <v>14</v>
      </c>
      <c r="H13" s="1" t="s">
        <v>14</v>
      </c>
      <c r="I13" s="1" t="s">
        <v>14</v>
      </c>
      <c r="J13" s="24"/>
      <c r="K13" s="24"/>
      <c r="L13" s="28"/>
      <c r="M13" s="47"/>
      <c r="N13" s="28"/>
      <c r="O13" s="27"/>
      <c r="P13" s="6"/>
    </row>
    <row r="14" spans="1:17" ht="16.5" thickBot="1" x14ac:dyDescent="0.3">
      <c r="A14" s="9">
        <v>1</v>
      </c>
      <c r="B14" s="11">
        <v>2</v>
      </c>
      <c r="C14" s="11">
        <v>3</v>
      </c>
      <c r="D14" s="11">
        <v>4</v>
      </c>
      <c r="E14" s="1">
        <v>5</v>
      </c>
      <c r="F14" s="1">
        <v>6</v>
      </c>
      <c r="G14" s="1">
        <v>7</v>
      </c>
      <c r="H14" s="1">
        <v>8</v>
      </c>
      <c r="I14" s="1">
        <v>9</v>
      </c>
      <c r="J14" s="1">
        <v>10</v>
      </c>
      <c r="K14" s="1">
        <v>11</v>
      </c>
      <c r="L14" s="43">
        <v>12</v>
      </c>
      <c r="M14" s="33"/>
      <c r="N14" s="19">
        <v>13</v>
      </c>
      <c r="O14" s="1">
        <v>14</v>
      </c>
      <c r="P14" s="1">
        <v>15</v>
      </c>
    </row>
    <row r="15" spans="1:17" ht="75" customHeight="1" thickBot="1" x14ac:dyDescent="0.3">
      <c r="A15" s="12">
        <v>1</v>
      </c>
      <c r="B15" s="13" t="s">
        <v>22</v>
      </c>
      <c r="C15" s="20" t="s">
        <v>31</v>
      </c>
      <c r="D15" s="3"/>
      <c r="E15" s="16" t="s">
        <v>21</v>
      </c>
      <c r="F15" s="1">
        <v>55</v>
      </c>
      <c r="G15" s="7">
        <v>5290</v>
      </c>
      <c r="H15" s="7">
        <v>5790</v>
      </c>
      <c r="I15" s="7">
        <v>5320</v>
      </c>
      <c r="J15" s="8">
        <f t="shared" ref="J15" si="0">(STDEV(G15:I15)/AVERAGE(G15:I15))*100</f>
        <v>5.1295675080605143</v>
      </c>
      <c r="K15" s="7">
        <f t="shared" ref="K15" si="1">ROUNDDOWN(AVERAGE(G15:I15),2)</f>
        <v>5466.66</v>
      </c>
      <c r="L15" s="32" t="s">
        <v>20</v>
      </c>
      <c r="M15" s="33"/>
      <c r="N15" s="7">
        <f>F15*G15</f>
        <v>290950</v>
      </c>
      <c r="O15" s="7"/>
      <c r="P15" s="7"/>
    </row>
    <row r="16" spans="1:17" ht="75" customHeight="1" thickBot="1" x14ac:dyDescent="0.3">
      <c r="A16" s="12">
        <v>2</v>
      </c>
      <c r="B16" s="13" t="s">
        <v>24</v>
      </c>
      <c r="C16" s="20" t="s">
        <v>32</v>
      </c>
      <c r="D16" s="3"/>
      <c r="E16" s="16" t="s">
        <v>21</v>
      </c>
      <c r="F16" s="1">
        <v>25</v>
      </c>
      <c r="G16" s="7">
        <v>2050</v>
      </c>
      <c r="H16" s="7">
        <v>2350</v>
      </c>
      <c r="I16" s="7">
        <v>2250</v>
      </c>
      <c r="J16" s="8">
        <f t="shared" ref="J16" si="2">(STDEV(G16:I16)/AVERAGE(G16:I16))*100</f>
        <v>6.8910912706102865</v>
      </c>
      <c r="K16" s="7">
        <f t="shared" ref="K16" si="3">ROUNDDOWN(AVERAGE(G16:I16),2)</f>
        <v>2216.66</v>
      </c>
      <c r="L16" s="32" t="s">
        <v>20</v>
      </c>
      <c r="M16" s="33"/>
      <c r="N16" s="7">
        <f>F16*G16</f>
        <v>51250</v>
      </c>
      <c r="O16" s="7"/>
      <c r="P16" s="7"/>
    </row>
    <row r="17" spans="1:16" ht="16.5" customHeight="1" thickBot="1" x14ac:dyDescent="0.3">
      <c r="A17" s="40" t="s">
        <v>18</v>
      </c>
      <c r="B17" s="41"/>
      <c r="C17" s="41"/>
      <c r="D17" s="41"/>
      <c r="E17" s="41"/>
      <c r="F17" s="41"/>
      <c r="G17" s="41"/>
      <c r="H17" s="41"/>
      <c r="I17" s="41"/>
      <c r="J17" s="41"/>
      <c r="K17" s="41"/>
      <c r="L17" s="41"/>
      <c r="M17" s="42"/>
      <c r="N17" s="15">
        <f>SUM(N15:N16)</f>
        <v>342200</v>
      </c>
      <c r="O17" s="7"/>
      <c r="P17" s="7"/>
    </row>
    <row r="19" spans="1:16" s="17" customFormat="1" ht="31.5" customHeight="1" x14ac:dyDescent="0.2">
      <c r="A19" s="34" t="s">
        <v>23</v>
      </c>
      <c r="B19" s="34"/>
      <c r="C19" s="34"/>
      <c r="D19" s="34"/>
      <c r="E19" s="34"/>
      <c r="F19" s="34"/>
      <c r="G19" s="34"/>
      <c r="H19" s="34"/>
      <c r="I19" s="34"/>
      <c r="J19" s="34"/>
      <c r="K19" s="34"/>
      <c r="L19" s="34"/>
      <c r="M19" s="18"/>
    </row>
    <row r="22" spans="1:16" x14ac:dyDescent="0.25">
      <c r="A22" s="31" t="s">
        <v>30</v>
      </c>
      <c r="B22" s="31"/>
      <c r="C22" s="31"/>
      <c r="D22" s="31"/>
      <c r="E22" s="31"/>
      <c r="F22" s="31"/>
      <c r="G22" s="31"/>
      <c r="H22" s="31"/>
      <c r="I22" s="31"/>
      <c r="J22" s="31"/>
      <c r="K22" s="31"/>
      <c r="L22" s="31"/>
      <c r="M22" s="31"/>
      <c r="N22" s="31"/>
      <c r="O22" s="31"/>
      <c r="P22" s="31"/>
    </row>
    <row r="23" spans="1:16" x14ac:dyDescent="0.25">
      <c r="A23" s="31"/>
      <c r="B23" s="31"/>
      <c r="C23" s="31"/>
      <c r="D23" s="31"/>
      <c r="E23" s="31"/>
      <c r="F23" s="31"/>
      <c r="G23" s="31"/>
      <c r="H23" s="31"/>
      <c r="I23" s="31"/>
      <c r="J23" s="31"/>
      <c r="K23" s="31"/>
      <c r="L23" s="31"/>
      <c r="M23" s="31"/>
      <c r="N23" s="31"/>
      <c r="O23" s="31"/>
      <c r="P23" s="31"/>
    </row>
    <row r="24" spans="1:16" x14ac:dyDescent="0.25">
      <c r="A24" s="31"/>
      <c r="B24" s="31"/>
      <c r="C24" s="31"/>
      <c r="D24" s="31"/>
      <c r="E24" s="31"/>
      <c r="F24" s="31"/>
      <c r="G24" s="31"/>
      <c r="H24" s="31"/>
      <c r="I24" s="31"/>
      <c r="J24" s="31"/>
      <c r="K24" s="31"/>
      <c r="L24" s="31"/>
      <c r="M24" s="31"/>
      <c r="N24" s="31"/>
      <c r="O24" s="31"/>
      <c r="P24" s="31"/>
    </row>
    <row r="25" spans="1:16" x14ac:dyDescent="0.25">
      <c r="A25" s="31"/>
      <c r="B25" s="31"/>
      <c r="C25" s="31"/>
      <c r="D25" s="31"/>
      <c r="E25" s="31"/>
      <c r="F25" s="31"/>
      <c r="G25" s="31"/>
      <c r="H25" s="31"/>
      <c r="I25" s="31"/>
      <c r="J25" s="31"/>
      <c r="K25" s="31"/>
      <c r="L25" s="31"/>
      <c r="M25" s="31"/>
      <c r="N25" s="31"/>
      <c r="O25" s="31"/>
      <c r="P25" s="31"/>
    </row>
  </sheetData>
  <mergeCells count="27">
    <mergeCell ref="A22:P25"/>
    <mergeCell ref="L15:M15"/>
    <mergeCell ref="A19:L19"/>
    <mergeCell ref="A1:Q1"/>
    <mergeCell ref="A2:Q2"/>
    <mergeCell ref="A3:Q3"/>
    <mergeCell ref="A4:Q4"/>
    <mergeCell ref="A5:Q5"/>
    <mergeCell ref="L16:M16"/>
    <mergeCell ref="A17:M17"/>
    <mergeCell ref="G10:N10"/>
    <mergeCell ref="N11:N13"/>
    <mergeCell ref="A7:Q7"/>
    <mergeCell ref="L11:M13"/>
    <mergeCell ref="L14:M14"/>
    <mergeCell ref="B6:O6"/>
    <mergeCell ref="A8:Q8"/>
    <mergeCell ref="A10:A13"/>
    <mergeCell ref="B10:B13"/>
    <mergeCell ref="C10:C13"/>
    <mergeCell ref="D10:D13"/>
    <mergeCell ref="E10:E13"/>
    <mergeCell ref="F10:F13"/>
    <mergeCell ref="O10:O13"/>
    <mergeCell ref="G11:I11"/>
    <mergeCell ref="J11:J13"/>
    <mergeCell ref="K11:K13"/>
  </mergeCells>
  <hyperlinks>
    <hyperlink ref="B10" location="_ftn1" display="_ftn1"/>
    <hyperlink ref="D10" location="_ftn2" display="_ftn2"/>
    <hyperlink ref="F10" location="_ftn3" display="_ftn3"/>
    <hyperlink ref="O10" location="_ftn4" display="_ftn4"/>
    <hyperlink ref="P11" location="_ftn5" display="_ftn5"/>
    <hyperlink ref="G11" location="_ftn6" display="_ftn6"/>
    <hyperlink ref="L11" location="_ftn7" display="_ftn7"/>
    <hyperlink ref="N11" location="_ftn8" display="_ftn8"/>
  </hyperlinks>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9</vt:i4>
      </vt:variant>
    </vt:vector>
  </HeadingPairs>
  <TitlesOfParts>
    <vt:vector size="11" baseType="lpstr">
      <vt:lpstr>Лист1 (2)</vt:lpstr>
      <vt:lpstr>Лист1</vt:lpstr>
      <vt:lpstr>'Лист1 (2)'!_ftnref1</vt:lpstr>
      <vt:lpstr>'Лист1 (2)'!_ftnref2</vt:lpstr>
      <vt:lpstr>'Лист1 (2)'!_ftnref3</vt:lpstr>
      <vt:lpstr>'Лист1 (2)'!_ftnref4</vt:lpstr>
      <vt:lpstr>'Лист1 (2)'!_ftnref5</vt:lpstr>
      <vt:lpstr>'Лист1 (2)'!_ftnref6</vt:lpstr>
      <vt:lpstr>'Лист1 (2)'!_ftnref7</vt:lpstr>
      <vt:lpstr>'Лист1 (2)'!_ftnref8</vt:lpstr>
      <vt:lpstr>'Лист1 (2)'!_ftnref9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2026-08-17T09:09:59Z</dcterms:modified>
</cp:coreProperties>
</file>