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kup\Desktop\"/>
    </mc:Choice>
  </mc:AlternateContent>
  <bookViews>
    <workbookView xWindow="-120" yWindow="-120" windowWidth="29040" windowHeight="15840"/>
  </bookViews>
  <sheets>
    <sheet name="Расчет НМЦК" sheetId="1" r:id="rId1"/>
    <sheet name="НМЦК-п.3.7.1" sheetId="2" r:id="rId2"/>
    <sheet name="Лист1" sheetId="3" r:id="rId3"/>
  </sheets>
  <definedNames>
    <definedName name="_xlnm._FilterDatabase" localSheetId="0" hidden="1">'Расчет НМЦК'!$A$9:$N$10</definedName>
  </definedNames>
  <calcPr calcId="152511" fullPrecision="0"/>
</workbook>
</file>

<file path=xl/calcChain.xml><?xml version="1.0" encoding="utf-8"?>
<calcChain xmlns="http://schemas.openxmlformats.org/spreadsheetml/2006/main">
  <c r="N12" i="1" l="1"/>
  <c r="N11" i="1"/>
  <c r="G11" i="1"/>
  <c r="J11" i="1" s="1"/>
  <c r="K11" i="1" s="1"/>
  <c r="L11" i="1"/>
  <c r="M11" i="1" l="1"/>
  <c r="L10" i="1" l="1"/>
  <c r="G10" i="1"/>
  <c r="J10" i="1" s="1"/>
  <c r="K10" i="1" s="1"/>
  <c r="N10" i="1" s="1"/>
  <c r="M10" i="1" l="1"/>
</calcChain>
</file>

<file path=xl/sharedStrings.xml><?xml version="1.0" encoding="utf-8"?>
<sst xmlns="http://schemas.openxmlformats.org/spreadsheetml/2006/main" count="42" uniqueCount="41">
  <si>
    <t xml:space="preserve">Раздел V 
Аукционной документации 
</t>
  </si>
  <si>
    <t>Основные характеристики объекта закупки:</t>
  </si>
  <si>
    <t>Используемый метод определения НМЦК:</t>
  </si>
  <si>
    <t>Метод сопоставимых рыночных цен (анализа рынка)</t>
  </si>
  <si>
    <t>Расчёт НМЦК:</t>
  </si>
  <si>
    <t>№ п/п</t>
  </si>
  <si>
    <t>Наименование товара (работы, услуги)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</si>
  <si>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</si>
  <si>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мес.</t>
  </si>
  <si>
    <t>n - кол-во значений, используемых в расчете</t>
  </si>
  <si>
    <t>Определение однородности совокупности значений выявленных цен</t>
  </si>
  <si>
    <t xml:space="preserve">                  , руб. </t>
  </si>
  <si>
    <t>ОКПД2</t>
  </si>
  <si>
    <t>КП 1</t>
  </si>
  <si>
    <t>КП 2</t>
  </si>
  <si>
    <t>КП 3</t>
  </si>
  <si>
    <t>&lt;ц&gt; - средн. арифм. величина цены единицы прод-ции, руб.</t>
  </si>
  <si>
    <t>=8 (с учётом округления до двух знаков после запятой)</t>
  </si>
  <si>
    <t>Среднее квадратичное отклонение</t>
  </si>
  <si>
    <r>
      <t xml:space="preserve">V - коэф-нт вариации </t>
    </r>
    <r>
      <rPr>
        <i/>
        <sz val="10"/>
        <color indexed="2"/>
        <rFont val="Times New Roman"/>
        <family val="1"/>
        <charset val="204"/>
      </rPr>
      <t>(не должен превышать 33%)</t>
    </r>
  </si>
  <si>
    <t>6=4+5+6</t>
  </si>
  <si>
    <t>8 = кол-во ответов ИЦИ</t>
  </si>
  <si>
    <t>9= 6/8</t>
  </si>
  <si>
    <t>9 (округл)</t>
  </si>
  <si>
    <t>12=9*7</t>
  </si>
  <si>
    <t>Обоснование начальной (максимальной) цены контракта (НМЦК)</t>
  </si>
  <si>
    <t>(предмет контракта)</t>
  </si>
  <si>
    <t>Основные характеристики объекта закупки</t>
  </si>
  <si>
    <t>в соответствии с ТЗ</t>
  </si>
  <si>
    <t>Используемый метод определения НМЦК с обоснованием:</t>
  </si>
  <si>
    <r>
      <t xml:space="preserve">НМЦКрын., руб. (определение и обоснование НМЦК представлено в </t>
    </r>
    <r>
      <rPr>
        <b/>
        <sz val="12"/>
        <rFont val="Times New Roman"/>
        <family val="1"/>
        <charset val="204"/>
      </rPr>
      <t>Приложении №1</t>
    </r>
    <r>
      <rPr>
        <sz val="12"/>
        <rFont val="Times New Roman"/>
        <family val="1"/>
        <charset val="204"/>
      </rPr>
      <t>)</t>
    </r>
  </si>
  <si>
    <t>Работник контрактной службы</t>
  </si>
  <si>
    <t>Специалист по закупкам</t>
  </si>
  <si>
    <t>Услуга по предоставлению прав на средства защиты информации и продление лицензий на их использование в Федеральной системе государственной аттестации (сеть № 3189) Предоставление права использования на ПК «Научная аттестация»* (реестровая запись № 25429 от 12.12.2024) сроком на 1 год с дополнительными функциональными возможностями для периодического контроля
защищенного подключения к ФИС ГНА</t>
  </si>
  <si>
    <t>74.90.20.144</t>
  </si>
  <si>
    <r>
      <t xml:space="preserve">Метод сопоставимых рыночных цен (анализ рынка) - НМЦК рынка с использованием скриншотов цен,размещенных на сайтах в сети "Интернет") Запрос коммерческих предложений  </t>
    </r>
    <r>
      <rPr>
        <i/>
        <sz val="12"/>
        <rFont val="Times New Roman"/>
        <family val="1"/>
        <charset val="204"/>
      </rPr>
      <t>(</t>
    </r>
    <r>
      <rPr>
        <b/>
        <i/>
        <sz val="12"/>
        <color indexed="2"/>
        <rFont val="Times New Roman"/>
        <family val="1"/>
        <charset val="204"/>
      </rPr>
      <t>п.3.7.1</t>
    </r>
    <r>
      <rPr>
        <i/>
        <sz val="12"/>
        <rFont val="Times New Roman"/>
        <family val="1"/>
        <charset val="204"/>
      </rPr>
      <t xml:space="preserve"> Приказа МЭР от 02.10.2013 № 567 "Об утверждении Методических рекомендаций по применению методов определения начальной /максимальной/ цены контракта, цены контракта, заключаемого с единственным поставщиком /подрядчиком, исполнителем/")</t>
    </r>
  </si>
  <si>
    <t>Предоставление права использования на ПК «ФИС
ГИА»* (№ 26399 от 12.02.2025) сроком на 1 год с
дополнительными функциональными
возможностями для периодического контроля
защищенного подключения к ФИС ГИА. -
Сертификат активации сервиса прямой
технической поддержки ПО VipNet Client for
Windows (КС2), сроком на 1 год, уровень–
Расширенный - 1 экземпляр на весь комплект
лицензий.</t>
  </si>
  <si>
    <t>Предоставление права использования Средства
защиты информации Secret Net Studio 8 (реестровая
запись № 3855 от 16.08.2017) сроком на 1 год в
комплектации "Максимальная защита" с
дополнительными функциональными
возможностями на 1 компьютер:защита от НСД;
контроль устройств; защита диска и шифрование
контейнеров;персональный межсетевой экран;
антивирус (технология Касперского); обнаружение
и предотвращение вторжений</t>
  </si>
  <si>
    <t>___________ /                        (подпись/ФИО)</t>
  </si>
  <si>
    <r>
      <t xml:space="preserve">
Начальная (максимальная) цена контракта определена Заказчиком с учетом доведенных лимитов денежных средств в  сумме</t>
    </r>
    <r>
      <rPr>
        <b/>
        <u/>
        <sz val="10"/>
        <color indexed="2"/>
        <rFont val="Times New Roman"/>
        <family val="1"/>
        <charset val="204"/>
      </rPr>
      <t xml:space="preserve">  50 097.40  руб. Пятьдесят тысяч девяносто семь рублей 40 копеек), Не подлежит налогообложению НДС в соответствии с пп. 26 п. 2 ст. 149 Налогового Кодекса Российской Федераци </t>
    </r>
    <r>
      <rPr>
        <sz val="10"/>
        <color theme="1"/>
        <rFont val="Times New Roman"/>
        <family val="1"/>
        <charset val="204"/>
      </rPr>
      <t xml:space="preserve"> (далее – НМЦК) определена методом сопоставимых рыночных цен (анализ рынка) </t>
    </r>
    <r>
      <rPr>
        <sz val="10"/>
        <color rgb="FFFF0000"/>
        <rFont val="Times New Roman"/>
        <family val="1"/>
        <charset val="204"/>
      </rPr>
      <t>и исходя из наименьшего предложения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.</t>
    </r>
    <r>
      <rPr>
        <sz val="10"/>
        <color theme="1"/>
        <rFont val="Times New Roman"/>
        <family val="1"/>
        <charset val="204"/>
      </rPr>
      <t xml:space="preserve">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 Рекомендаций.
ГЕОХИ РАН                                                                                                                                            16.06.2026г.</t>
    </r>
  </si>
  <si>
    <t>Предоставление права использования на ПК «ФИС ГИА» (№ 26399 от 12.02.2025) сроком на 1 год с дополнительными функциональными возможностями для периодического контроля защищенного подключения к ФИС ГИА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</si>
</sst>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indexed="2"/>
      <name val="Times New Roman"/>
      <family val="1"/>
      <charset val="204"/>
    </font>
    <font>
      <b/>
      <u/>
      <sz val="10"/>
      <color indexed="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indexed="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92D050"/>
        <bgColor rgb="FF92D05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2" fontId="5" fillId="2" borderId="3" xfId="0" applyNumberFormat="1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571500</xdr:rowOff>
    </xdr:from>
    <xdr:to>
      <xdr:col>6</xdr:col>
      <xdr:colOff>524256</xdr:colOff>
      <xdr:row>7</xdr:row>
      <xdr:rowOff>819150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68182" t="17999" b="24001"/>
        <a:stretch/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7</xdr:row>
      <xdr:rowOff>828674</xdr:rowOff>
    </xdr:from>
    <xdr:to>
      <xdr:col>11</xdr:col>
      <xdr:colOff>868680</xdr:colOff>
      <xdr:row>7</xdr:row>
      <xdr:rowOff>1219199</xdr:rowOff>
    </xdr:to>
    <xdr:pic>
      <xdr:nvPicPr>
        <xdr:cNvPr id="19106" name="Picture 21" descr="C:\Temp\KClipboardExport\sssqsznq.gif">
          <a:extLst>
            <a:ext uri="{FF2B5EF4-FFF2-40B4-BE49-F238E27FC236}">
              <a16:creationId xmlns:a16="http://schemas.microsoft.com/office/drawing/2014/main" xmlns="" id="{00000000-0008-0000-00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7</xdr:row>
      <xdr:rowOff>923925</xdr:rowOff>
    </xdr:from>
    <xdr:to>
      <xdr:col>12</xdr:col>
      <xdr:colOff>709803</xdr:colOff>
      <xdr:row>7</xdr:row>
      <xdr:rowOff>1247775</xdr:rowOff>
    </xdr:to>
    <xdr:pic>
      <xdr:nvPicPr>
        <xdr:cNvPr id="19107" name="Picture 19" descr="C:\Temp\KClipboardExport\8c4wnzhy.gif">
          <a:extLst>
            <a:ext uri="{FF2B5EF4-FFF2-40B4-BE49-F238E27FC236}">
              <a16:creationId xmlns:a16="http://schemas.microsoft.com/office/drawing/2014/main" xmlns="" id="{00000000-0008-0000-00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7</xdr:row>
      <xdr:rowOff>114300</xdr:rowOff>
    </xdr:from>
    <xdr:to>
      <xdr:col>13</xdr:col>
      <xdr:colOff>898399</xdr:colOff>
      <xdr:row>7</xdr:row>
      <xdr:rowOff>600075</xdr:rowOff>
    </xdr:to>
    <xdr:pic>
      <xdr:nvPicPr>
        <xdr:cNvPr id="19109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/>
        <a:stretch/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561975</xdr:colOff>
      <xdr:row>11</xdr:row>
      <xdr:rowOff>38100</xdr:rowOff>
    </xdr:from>
    <xdr:to>
      <xdr:col>12</xdr:col>
      <xdr:colOff>575308</xdr:colOff>
      <xdr:row>11</xdr:row>
      <xdr:rowOff>333375</xdr:rowOff>
    </xdr:to>
    <xdr:pic>
      <xdr:nvPicPr>
        <xdr:cNvPr id="19110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A6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 r="56723" b="33061"/>
        <a:stretch/>
      </xdr:blipFill>
      <xdr:spPr bwMode="auto">
        <a:xfrm>
          <a:off x="7534275" y="6838950"/>
          <a:ext cx="889635" cy="295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6</xdr:row>
      <xdr:rowOff>333375</xdr:rowOff>
    </xdr:from>
    <xdr:to>
      <xdr:col>13</xdr:col>
      <xdr:colOff>613791</xdr:colOff>
      <xdr:row>6</xdr:row>
      <xdr:rowOff>600075</xdr:rowOff>
    </xdr:to>
    <xdr:pic>
      <xdr:nvPicPr>
        <xdr:cNvPr id="19111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 r="56836" b="28495"/>
        <a:stretch/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22</xdr:row>
      <xdr:rowOff>101592</xdr:rowOff>
    </xdr:from>
    <xdr:to>
      <xdr:col>1</xdr:col>
      <xdr:colOff>1690497</xdr:colOff>
      <xdr:row>26</xdr:row>
      <xdr:rowOff>57143</xdr:rowOff>
    </xdr:to>
    <xdr:pic>
      <xdr:nvPicPr>
        <xdr:cNvPr id="19122" name="Picture 690" descr="http://naiz.org/fz44/nmc/nmck.png">
          <a:extLst>
            <a:ext uri="{FF2B5EF4-FFF2-40B4-BE49-F238E27FC236}">
              <a16:creationId xmlns:a16="http://schemas.microsoft.com/office/drawing/2014/main" xmlns="" id="{00000000-0008-0000-00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519642" y="8504759"/>
          <a:ext cx="1604772" cy="590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35"/>
  <sheetViews>
    <sheetView tabSelected="1" zoomScale="90" workbookViewId="0">
      <selection activeCell="I4" sqref="I4"/>
    </sheetView>
  </sheetViews>
  <sheetFormatPr defaultColWidth="9.140625" defaultRowHeight="12.75" x14ac:dyDescent="0.25"/>
  <cols>
    <col min="1" max="1" width="6.42578125" style="1" customWidth="1"/>
    <col min="2" max="2" width="54.85546875" style="1" customWidth="1"/>
    <col min="3" max="3" width="27.42578125" style="1" customWidth="1"/>
    <col min="4" max="4" width="14.42578125" style="1" customWidth="1"/>
    <col min="5" max="5" width="12.42578125" style="2" customWidth="1"/>
    <col min="6" max="6" width="12" style="2" customWidth="1"/>
    <col min="7" max="7" width="12.140625" style="1" customWidth="1"/>
    <col min="8" max="8" width="9" style="1" customWidth="1"/>
    <col min="9" max="9" width="10" style="1" customWidth="1"/>
    <col min="10" max="10" width="12" style="2" customWidth="1"/>
    <col min="11" max="11" width="11" style="1" customWidth="1"/>
    <col min="12" max="12" width="13.140625" style="1" customWidth="1"/>
    <col min="13" max="13" width="11.28515625" style="1" customWidth="1"/>
    <col min="14" max="14" width="17" style="1" customWidth="1"/>
    <col min="15" max="16384" width="9.140625" style="1"/>
  </cols>
  <sheetData>
    <row r="1" spans="1:14" ht="12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idden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5" customFormat="1" ht="58.5" customHeight="1" x14ac:dyDescent="0.2">
      <c r="A3" s="6"/>
      <c r="B3" s="6"/>
      <c r="C3" s="6"/>
      <c r="D3" s="6"/>
      <c r="E3" s="6"/>
      <c r="F3" s="6"/>
      <c r="G3" s="6"/>
      <c r="H3" s="6"/>
      <c r="I3" s="72" t="s">
        <v>0</v>
      </c>
      <c r="J3" s="72"/>
      <c r="K3" s="72"/>
      <c r="L3" s="72"/>
      <c r="M3" s="72"/>
      <c r="N3" s="72"/>
    </row>
    <row r="4" spans="1:14" ht="75.75" customHeight="1" x14ac:dyDescent="0.25">
      <c r="A4" s="63" t="s">
        <v>1</v>
      </c>
      <c r="B4" s="63"/>
      <c r="C4" s="7"/>
      <c r="D4" s="73" t="s">
        <v>40</v>
      </c>
      <c r="E4" s="74"/>
      <c r="F4" s="74"/>
      <c r="G4" s="74"/>
      <c r="H4" s="74"/>
      <c r="I4" s="8"/>
      <c r="J4" s="8"/>
      <c r="K4" s="8"/>
      <c r="L4" s="8"/>
      <c r="M4" s="8"/>
    </row>
    <row r="5" spans="1:14" ht="28.5" customHeight="1" x14ac:dyDescent="0.25">
      <c r="A5" s="63" t="s">
        <v>2</v>
      </c>
      <c r="B5" s="63"/>
      <c r="C5" s="7"/>
      <c r="D5" s="74" t="s">
        <v>3</v>
      </c>
      <c r="E5" s="74"/>
      <c r="F5" s="74"/>
      <c r="G5" s="74"/>
      <c r="H5" s="74"/>
      <c r="I5" s="8"/>
      <c r="J5" s="8"/>
      <c r="K5" s="8"/>
      <c r="L5" s="8"/>
      <c r="M5" s="8"/>
    </row>
    <row r="6" spans="1:14" ht="19.5" customHeight="1" x14ac:dyDescent="0.25">
      <c r="A6" s="63" t="s">
        <v>4</v>
      </c>
      <c r="B6" s="63"/>
      <c r="C6" s="9"/>
      <c r="D6" s="64"/>
      <c r="E6" s="64"/>
      <c r="F6" s="64"/>
      <c r="G6" s="64"/>
      <c r="H6" s="64"/>
      <c r="I6" s="8"/>
      <c r="J6" s="10"/>
      <c r="K6" s="8"/>
      <c r="L6" s="8"/>
      <c r="M6" s="8"/>
    </row>
    <row r="7" spans="1:14" ht="75" customHeight="1" x14ac:dyDescent="0.25">
      <c r="A7" s="65" t="s">
        <v>5</v>
      </c>
      <c r="B7" s="55" t="s">
        <v>6</v>
      </c>
      <c r="C7" s="11"/>
      <c r="D7" s="68" t="s">
        <v>7</v>
      </c>
      <c r="E7" s="69"/>
      <c r="F7" s="69"/>
      <c r="G7" s="70"/>
      <c r="H7" s="55" t="s">
        <v>8</v>
      </c>
      <c r="I7" s="55" t="s">
        <v>9</v>
      </c>
      <c r="J7" s="57" t="s">
        <v>10</v>
      </c>
      <c r="K7" s="57"/>
      <c r="L7" s="58"/>
      <c r="M7" s="58"/>
      <c r="N7" s="12" t="s">
        <v>11</v>
      </c>
    </row>
    <row r="8" spans="1:14" ht="102.75" customHeight="1" x14ac:dyDescent="0.25">
      <c r="A8" s="66"/>
      <c r="B8" s="67"/>
      <c r="C8" s="13" t="s">
        <v>12</v>
      </c>
      <c r="D8" s="14" t="s">
        <v>13</v>
      </c>
      <c r="E8" s="15" t="s">
        <v>14</v>
      </c>
      <c r="F8" s="15" t="s">
        <v>15</v>
      </c>
      <c r="G8" s="16"/>
      <c r="H8" s="71"/>
      <c r="I8" s="56"/>
      <c r="J8" s="17" t="s">
        <v>16</v>
      </c>
      <c r="K8" s="18" t="s">
        <v>17</v>
      </c>
      <c r="L8" s="19" t="s">
        <v>18</v>
      </c>
      <c r="M8" s="20" t="s">
        <v>19</v>
      </c>
      <c r="N8" s="21"/>
    </row>
    <row r="9" spans="1:14" ht="40.5" x14ac:dyDescent="0.25">
      <c r="A9" s="22">
        <v>1</v>
      </c>
      <c r="B9" s="23">
        <v>2</v>
      </c>
      <c r="C9" s="22">
        <v>3</v>
      </c>
      <c r="D9" s="22">
        <v>4</v>
      </c>
      <c r="E9" s="22">
        <v>5</v>
      </c>
      <c r="F9" s="22">
        <v>6</v>
      </c>
      <c r="G9" s="22" t="s">
        <v>20</v>
      </c>
      <c r="H9" s="22">
        <v>7</v>
      </c>
      <c r="I9" s="24" t="s">
        <v>21</v>
      </c>
      <c r="J9" s="25" t="s">
        <v>22</v>
      </c>
      <c r="K9" s="26" t="s">
        <v>23</v>
      </c>
      <c r="L9" s="27">
        <v>10</v>
      </c>
      <c r="M9" s="28">
        <v>11</v>
      </c>
      <c r="N9" s="22" t="s">
        <v>24</v>
      </c>
    </row>
    <row r="10" spans="1:14" ht="163.5" customHeight="1" x14ac:dyDescent="0.25">
      <c r="A10" s="29">
        <v>1</v>
      </c>
      <c r="B10" s="49" t="s">
        <v>36</v>
      </c>
      <c r="C10" s="44" t="s">
        <v>34</v>
      </c>
      <c r="D10" s="45">
        <v>43935.95</v>
      </c>
      <c r="E10" s="45">
        <v>43935.95</v>
      </c>
      <c r="F10" s="45">
        <v>42426.400000000001</v>
      </c>
      <c r="G10" s="45">
        <f>D10+E10+F10</f>
        <v>130298.3</v>
      </c>
      <c r="H10" s="50">
        <v>1</v>
      </c>
      <c r="I10" s="51">
        <v>3</v>
      </c>
      <c r="J10" s="52">
        <f>G10/I10</f>
        <v>43432.77</v>
      </c>
      <c r="K10" s="52">
        <f>ROUND(J10,2)</f>
        <v>43432.77</v>
      </c>
      <c r="L10" s="45">
        <f>STDEV(D10:F10)</f>
        <v>871.54</v>
      </c>
      <c r="M10" s="53">
        <f>L10/K10</f>
        <v>2.01E-2</v>
      </c>
      <c r="N10" s="54">
        <f>K10*H10</f>
        <v>43432.77</v>
      </c>
    </row>
    <row r="11" spans="1:14" s="47" customFormat="1" ht="159.75" customHeight="1" x14ac:dyDescent="0.25">
      <c r="A11" s="48">
        <v>2</v>
      </c>
      <c r="B11" s="43" t="s">
        <v>37</v>
      </c>
      <c r="C11" s="43" t="s">
        <v>34</v>
      </c>
      <c r="D11" s="46">
        <v>7671</v>
      </c>
      <c r="E11" s="46">
        <v>7671</v>
      </c>
      <c r="F11" s="46">
        <v>7671</v>
      </c>
      <c r="G11" s="45">
        <f>D11+E11+F11</f>
        <v>23013</v>
      </c>
      <c r="H11" s="50">
        <v>1</v>
      </c>
      <c r="I11" s="51">
        <v>3</v>
      </c>
      <c r="J11" s="52">
        <f>G11/I11</f>
        <v>7671</v>
      </c>
      <c r="K11" s="52">
        <f>ROUND(J11,2)</f>
        <v>7671</v>
      </c>
      <c r="L11" s="45">
        <f>STDEV(D11:F11)</f>
        <v>0</v>
      </c>
      <c r="M11" s="53">
        <f>L11/K11</f>
        <v>0</v>
      </c>
      <c r="N11" s="54">
        <f>K11*H11</f>
        <v>7671</v>
      </c>
    </row>
    <row r="12" spans="1:14" ht="33" customHeight="1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30"/>
      <c r="L12" s="30"/>
      <c r="M12" s="30"/>
      <c r="N12" s="31">
        <f>SUM(N10:N11)</f>
        <v>51103.77</v>
      </c>
    </row>
    <row r="14" spans="1:14" x14ac:dyDescent="0.25">
      <c r="B14" s="32"/>
      <c r="C14" s="32"/>
    </row>
    <row r="15" spans="1:14" x14ac:dyDescent="0.25">
      <c r="B15" s="60" t="s">
        <v>39</v>
      </c>
      <c r="C15" s="60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</row>
    <row r="16" spans="1:14" x14ac:dyDescent="0.25"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2:14" x14ac:dyDescent="0.25"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2:14" x14ac:dyDescent="0.25"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</row>
    <row r="19" spans="2:14" x14ac:dyDescent="0.25"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2:14" x14ac:dyDescent="0.25"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2:14" x14ac:dyDescent="0.25"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  <row r="22" spans="2:14" x14ac:dyDescent="0.25"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</row>
    <row r="23" spans="2:14" x14ac:dyDescent="0.25"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2:14" x14ac:dyDescent="0.25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2:14" x14ac:dyDescent="0.25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</row>
    <row r="26" spans="2:14" x14ac:dyDescent="0.25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  <row r="27" spans="2:14" x14ac:dyDescent="0.25"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</row>
    <row r="28" spans="2:14" x14ac:dyDescent="0.25"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</row>
    <row r="29" spans="2:14" x14ac:dyDescent="0.25"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2:14" x14ac:dyDescent="0.25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2:14" x14ac:dyDescent="0.25"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</row>
    <row r="32" spans="2:14" ht="73.5" customHeight="1" x14ac:dyDescent="0.25"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</row>
    <row r="33" spans="1:14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5" spans="1:14" x14ac:dyDescent="0.2">
      <c r="B35" s="33"/>
      <c r="C35" s="33"/>
    </row>
  </sheetData>
  <autoFilter ref="A9:N10"/>
  <mergeCells count="16">
    <mergeCell ref="I3:N3"/>
    <mergeCell ref="A4:B4"/>
    <mergeCell ref="D4:H4"/>
    <mergeCell ref="A5:B5"/>
    <mergeCell ref="D5:H5"/>
    <mergeCell ref="A6:B6"/>
    <mergeCell ref="D6:H6"/>
    <mergeCell ref="A7:A8"/>
    <mergeCell ref="B7:B8"/>
    <mergeCell ref="D7:G7"/>
    <mergeCell ref="H7:H8"/>
    <mergeCell ref="I7:I8"/>
    <mergeCell ref="J7:M7"/>
    <mergeCell ref="A12:J12"/>
    <mergeCell ref="B15:N32"/>
    <mergeCell ref="A33:N33"/>
  </mergeCells>
  <pageMargins left="0.19685039370078738" right="0.19685039370078738" top="0.31496062992125984" bottom="0.19685039370078738" header="0" footer="0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"/>
  </sheetPr>
  <dimension ref="A1:B13"/>
  <sheetViews>
    <sheetView topLeftCell="A5" workbookViewId="0">
      <selection activeCell="E8" sqref="E8"/>
    </sheetView>
  </sheetViews>
  <sheetFormatPr defaultColWidth="9.140625" defaultRowHeight="15" x14ac:dyDescent="0.25"/>
  <cols>
    <col min="1" max="1" width="36.140625" style="35" customWidth="1"/>
    <col min="2" max="2" width="49" style="36" customWidth="1"/>
    <col min="3" max="16384" width="9.140625" style="34"/>
  </cols>
  <sheetData>
    <row r="1" spans="1:2" ht="25.5" customHeight="1" x14ac:dyDescent="0.25">
      <c r="A1" s="75" t="s">
        <v>25</v>
      </c>
      <c r="B1" s="75"/>
    </row>
    <row r="2" spans="1:2" ht="112.5" customHeight="1" x14ac:dyDescent="0.25">
      <c r="A2" s="37"/>
      <c r="B2" s="37" t="s">
        <v>33</v>
      </c>
    </row>
    <row r="3" spans="1:2" ht="15.75" x14ac:dyDescent="0.25">
      <c r="A3" s="76" t="s">
        <v>26</v>
      </c>
      <c r="B3" s="76"/>
    </row>
    <row r="4" spans="1:2" ht="15.75" x14ac:dyDescent="0.25">
      <c r="A4" s="38"/>
      <c r="B4" s="38"/>
    </row>
    <row r="5" spans="1:2" ht="86.25" customHeight="1" x14ac:dyDescent="0.25">
      <c r="A5" s="39" t="s">
        <v>27</v>
      </c>
      <c r="B5" s="39" t="s">
        <v>28</v>
      </c>
    </row>
    <row r="6" spans="1:2" ht="242.25" customHeight="1" x14ac:dyDescent="0.25">
      <c r="A6" s="39" t="s">
        <v>29</v>
      </c>
      <c r="B6" s="39" t="s">
        <v>35</v>
      </c>
    </row>
    <row r="7" spans="1:2" ht="91.5" customHeight="1" x14ac:dyDescent="0.25">
      <c r="A7" s="39" t="s">
        <v>30</v>
      </c>
      <c r="B7" s="40">
        <v>50097.4</v>
      </c>
    </row>
    <row r="8" spans="1:2" ht="29.25" customHeight="1" x14ac:dyDescent="0.25">
      <c r="A8" s="77"/>
      <c r="B8" s="78"/>
    </row>
    <row r="9" spans="1:2" ht="15.75" x14ac:dyDescent="0.25">
      <c r="A9" s="41"/>
      <c r="B9" s="41"/>
    </row>
    <row r="10" spans="1:2" ht="15.75" x14ac:dyDescent="0.25">
      <c r="A10" s="79" t="s">
        <v>31</v>
      </c>
      <c r="B10" s="79"/>
    </row>
    <row r="11" spans="1:2" ht="15.75" x14ac:dyDescent="0.25">
      <c r="A11" s="41"/>
      <c r="B11" s="41"/>
    </row>
    <row r="12" spans="1:2" ht="15.75" x14ac:dyDescent="0.25">
      <c r="A12" s="42" t="s">
        <v>32</v>
      </c>
      <c r="B12" s="42" t="s">
        <v>38</v>
      </c>
    </row>
    <row r="13" spans="1:2" ht="15.75" x14ac:dyDescent="0.25">
      <c r="A13" s="41"/>
      <c r="B13" s="41"/>
    </row>
  </sheetData>
  <mergeCells count="4">
    <mergeCell ref="A1:B1"/>
    <mergeCell ref="A3:B3"/>
    <mergeCell ref="A8:B8"/>
    <mergeCell ref="A10:B10"/>
  </mergeCells>
  <pageMargins left="0.7" right="0.7" top="0.75" bottom="0.75" header="0.3" footer="0.3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 НМЦК</vt:lpstr>
      <vt:lpstr>НМЦК-п.3.7.1</vt:lpstr>
      <vt:lpstr>Лист1</vt:lpstr>
    </vt:vector>
  </TitlesOfParts>
  <Company>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Закупки</cp:lastModifiedBy>
  <cp:revision>4</cp:revision>
  <dcterms:created xsi:type="dcterms:W3CDTF">2011-08-15T06:57:36Z</dcterms:created>
  <dcterms:modified xsi:type="dcterms:W3CDTF">2026-06-17T08:24:24Z</dcterms:modified>
</cp:coreProperties>
</file>