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3256" windowHeight="11508"/>
  </bookViews>
  <sheets>
    <sheet name="Лист1" sheetId="1" r:id="rId1"/>
  </sheets>
  <definedNames>
    <definedName name="_xlnm.Print_Area" localSheetId="0">Лист1!$A$1:$E$84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1"/>
  <c r="B68"/>
  <c r="B59"/>
  <c r="B50"/>
  <c r="B41"/>
  <c r="B32"/>
  <c r="B23"/>
  <c r="B14"/>
  <c r="F78"/>
  <c r="B78" s="1"/>
  <c r="F69"/>
  <c r="B69" s="1"/>
  <c r="F60"/>
  <c r="B60" s="1"/>
  <c r="F51"/>
  <c r="B51" s="1"/>
  <c r="F42"/>
  <c r="B42" s="1"/>
  <c r="F33"/>
  <c r="B33" s="1"/>
  <c r="F24"/>
  <c r="B24" s="1"/>
  <c r="F15"/>
  <c r="B15" s="1"/>
</calcChain>
</file>

<file path=xl/sharedStrings.xml><?xml version="1.0" encoding="utf-8"?>
<sst xmlns="http://schemas.openxmlformats.org/spreadsheetml/2006/main" count="109" uniqueCount="32">
  <si>
    <t>Основные характеристики объекта закупки</t>
  </si>
  <si>
    <t>Расчет НМЦК</t>
  </si>
  <si>
    <t>Источник ценовой информации</t>
  </si>
  <si>
    <t>Ценовое предложение за ед., руб.</t>
  </si>
  <si>
    <t>Количество товара, шт.</t>
  </si>
  <si>
    <t>НМЦК, руб.</t>
  </si>
  <si>
    <t>Коммерческое предложение N 1</t>
  </si>
  <si>
    <t>Коммерческое предложение N 2</t>
  </si>
  <si>
    <t>Коммерческое предложение N 3</t>
  </si>
  <si>
    <t>Рекомендуемая форма</t>
  </si>
  <si>
    <t>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</si>
  <si>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(указывается предмет контракта)</t>
  </si>
  <si>
    <t>Приложение № 1
к Методическим рекомендациям по применению методов определения начальной (максимальной) цены контракта, цены контракта, заключаемого
с единственным поставщиком (подрядчиком, исполнителем), утвержденным приказом Минэкономразвития России от 02.10.2013 № 567</t>
  </si>
  <si>
    <t>Используемый метод определения НМЦК с обоснованием:</t>
  </si>
  <si>
    <t>Метод сопоставимых рыночных цен (анализа рынка) - приоритетный (ч. 6 ст. 22 Закона N 44-ФЗ)</t>
  </si>
  <si>
    <t>Начальник отдела АХО</t>
  </si>
  <si>
    <t>/</t>
  </si>
  <si>
    <t>Лейбович С.Ф.</t>
  </si>
  <si>
    <t>(должность)</t>
  </si>
  <si>
    <t>(подпись/расшифровка подписи)</t>
  </si>
  <si>
    <t xml:space="preserve">Итого НМЦК на Поставка канцелярских товаров- </t>
  </si>
  <si>
    <t xml:space="preserve">"Светильник светодиодный ЭРА 72Вт 6500К IP40
595х595 призма с проводом"
</t>
  </si>
  <si>
    <t xml:space="preserve">"Светильник настенный светодиодный беспроводной
LED лампа на магните с пультом"
</t>
  </si>
  <si>
    <t xml:space="preserve">"Выключатель STEKKER 2-клавишный, 220V, 10А,
серия Эрна, белый"
</t>
  </si>
  <si>
    <t xml:space="preserve">"Выключатель STEKKER 1-клавишный, 220V, 10А,
серия Эрна, белыЙ"
</t>
  </si>
  <si>
    <t xml:space="preserve">"Розетка двойная белая с заземлением керамическая
16А встраиваемая"
</t>
  </si>
  <si>
    <t xml:space="preserve">"Розетка Intro Quadro с заземлением 2P+E Schuko
IP20 открытой установки белая"
</t>
  </si>
  <si>
    <t xml:space="preserve">"Розетка белая с заземлением керамическая 16А
встраиваемая"
</t>
  </si>
  <si>
    <t xml:space="preserve">"Одноклавишный выключатель Intro Quadro 10А-
250В, IP20, открытая установка, белый"
</t>
  </si>
  <si>
    <t>светильников</t>
  </si>
  <si>
    <t>Поставка светильников</t>
  </si>
  <si>
    <t>Дата подготовки обоснования НМЦК: 	22.09.2026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</si>
</sst>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justify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5"/>
  <sheetViews>
    <sheetView tabSelected="1" topLeftCell="B58" zoomScale="99" zoomScaleNormal="99" zoomScaleSheetLayoutView="85" zoomScalePageLayoutView="55" workbookViewId="0">
      <selection activeCell="G96" sqref="G96"/>
    </sheetView>
  </sheetViews>
  <sheetFormatPr defaultColWidth="32.109375" defaultRowHeight="13.8"/>
  <cols>
    <col min="1" max="1" width="42" style="4" customWidth="1"/>
    <col min="2" max="2" width="57.88671875" style="3" customWidth="1"/>
    <col min="3" max="3" width="25.6640625" style="3" customWidth="1"/>
    <col min="4" max="4" width="21.33203125" style="3" customWidth="1"/>
    <col min="5" max="5" width="29" style="3" customWidth="1"/>
    <col min="6" max="16384" width="32.109375" style="3"/>
  </cols>
  <sheetData>
    <row r="1" spans="1:6" ht="102.75" customHeight="1">
      <c r="B1" s="5"/>
      <c r="D1" s="40" t="s">
        <v>12</v>
      </c>
      <c r="E1" s="40"/>
    </row>
    <row r="3" spans="1:6" ht="16.8">
      <c r="A3" s="36" t="s">
        <v>9</v>
      </c>
      <c r="B3" s="36"/>
      <c r="C3" s="36"/>
      <c r="D3" s="36"/>
      <c r="E3" s="36"/>
    </row>
    <row r="4" spans="1:6" ht="34.5" customHeight="1">
      <c r="A4" s="37" t="s">
        <v>10</v>
      </c>
      <c r="B4" s="37"/>
      <c r="C4" s="37"/>
      <c r="D4" s="37"/>
      <c r="E4" s="37"/>
    </row>
    <row r="5" spans="1:6" ht="15.6">
      <c r="A5" s="38" t="s">
        <v>30</v>
      </c>
      <c r="B5" s="38"/>
      <c r="C5" s="38"/>
      <c r="D5" s="38"/>
      <c r="E5" s="38"/>
    </row>
    <row r="6" spans="1:6" ht="14.4" thickBot="1">
      <c r="A6" s="39" t="s">
        <v>11</v>
      </c>
      <c r="B6" s="39"/>
      <c r="C6" s="39"/>
      <c r="D6" s="39"/>
      <c r="E6" s="39"/>
    </row>
    <row r="7" spans="1:6" ht="13.8" customHeight="1">
      <c r="A7" s="31" t="s">
        <v>0</v>
      </c>
      <c r="B7" s="22" t="s">
        <v>21</v>
      </c>
      <c r="C7" s="23"/>
      <c r="D7" s="23"/>
      <c r="E7" s="24"/>
    </row>
    <row r="8" spans="1:6" ht="20.399999999999999" customHeight="1" thickBot="1">
      <c r="A8" s="32"/>
      <c r="B8" s="25"/>
      <c r="C8" s="26"/>
      <c r="D8" s="26"/>
      <c r="E8" s="27"/>
    </row>
    <row r="9" spans="1:6" ht="31.8" thickBot="1">
      <c r="A9" s="8" t="s">
        <v>13</v>
      </c>
      <c r="B9" s="28" t="s">
        <v>14</v>
      </c>
      <c r="C9" s="29"/>
      <c r="D9" s="29"/>
      <c r="E9" s="30"/>
    </row>
    <row r="10" spans="1:6" ht="31.8" thickBot="1">
      <c r="A10" s="13" t="s">
        <v>1</v>
      </c>
      <c r="B10" s="2" t="s">
        <v>2</v>
      </c>
      <c r="C10" s="2" t="s">
        <v>3</v>
      </c>
      <c r="D10" s="1" t="s">
        <v>4</v>
      </c>
      <c r="E10" s="1" t="s">
        <v>5</v>
      </c>
    </row>
    <row r="11" spans="1:6" ht="16.2" thickBot="1">
      <c r="A11" s="14"/>
      <c r="B11" s="1" t="s">
        <v>6</v>
      </c>
      <c r="C11" s="10">
        <v>1779</v>
      </c>
      <c r="D11" s="16">
        <v>10</v>
      </c>
      <c r="E11" s="19">
        <v>19314.400000000001</v>
      </c>
    </row>
    <row r="12" spans="1:6" ht="16.2" thickBot="1">
      <c r="A12" s="14"/>
      <c r="B12" s="1" t="s">
        <v>7</v>
      </c>
      <c r="C12" s="10">
        <v>1903</v>
      </c>
      <c r="D12" s="17"/>
      <c r="E12" s="20"/>
    </row>
    <row r="13" spans="1:6" ht="16.2" thickBot="1">
      <c r="A13" s="14"/>
      <c r="B13" s="1" t="s">
        <v>8</v>
      </c>
      <c r="C13" s="1">
        <v>2112.33</v>
      </c>
      <c r="D13" s="18"/>
      <c r="E13" s="21"/>
    </row>
    <row r="14" spans="1:6" ht="15.6">
      <c r="A14" s="14"/>
      <c r="B14" s="22" t="str">
        <f>"Среднее значение цены - "&amp;ROUND(AVERAGE(C11:C13),2)</f>
        <v>Среднее значение цены - 1931,44</v>
      </c>
      <c r="C14" s="23"/>
      <c r="D14" s="23"/>
      <c r="E14" s="24"/>
    </row>
    <row r="15" spans="1:6" ht="16.2" thickBot="1">
      <c r="A15" s="15"/>
      <c r="B15" s="25" t="str">
        <f>"Коэффициент вариации цен - "&amp;F15&amp;"%. Цены однородные."</f>
        <v>Коэффициент вариации цен - 8,72%. Цены однородные.</v>
      </c>
      <c r="C15" s="26"/>
      <c r="D15" s="26"/>
      <c r="E15" s="27"/>
      <c r="F15" s="3">
        <f>ROUND(STDEV(C11:C13)/AVERAGE(C11:C13)*100,2)</f>
        <v>8.7200000000000006</v>
      </c>
    </row>
    <row r="16" spans="1:6" ht="13.8" customHeight="1">
      <c r="A16" s="31" t="s">
        <v>0</v>
      </c>
      <c r="B16" s="22" t="s">
        <v>22</v>
      </c>
      <c r="C16" s="23"/>
      <c r="D16" s="23"/>
      <c r="E16" s="24"/>
    </row>
    <row r="17" spans="1:6" ht="16.8" customHeight="1" thickBot="1">
      <c r="A17" s="32"/>
      <c r="B17" s="25"/>
      <c r="C17" s="26"/>
      <c r="D17" s="26"/>
      <c r="E17" s="27"/>
    </row>
    <row r="18" spans="1:6" ht="31.8" thickBot="1">
      <c r="A18" s="9" t="s">
        <v>13</v>
      </c>
      <c r="B18" s="28" t="s">
        <v>14</v>
      </c>
      <c r="C18" s="29"/>
      <c r="D18" s="29"/>
      <c r="E18" s="30"/>
    </row>
    <row r="19" spans="1:6" ht="31.8" thickBot="1">
      <c r="A19" s="13" t="s">
        <v>1</v>
      </c>
      <c r="B19" s="2" t="s">
        <v>2</v>
      </c>
      <c r="C19" s="2" t="s">
        <v>3</v>
      </c>
      <c r="D19" s="1" t="s">
        <v>4</v>
      </c>
      <c r="E19" s="1" t="s">
        <v>5</v>
      </c>
    </row>
    <row r="20" spans="1:6" ht="16.2" thickBot="1">
      <c r="A20" s="14"/>
      <c r="B20" s="1" t="s">
        <v>6</v>
      </c>
      <c r="C20" s="1">
        <v>903</v>
      </c>
      <c r="D20" s="16">
        <v>3</v>
      </c>
      <c r="E20" s="19">
        <v>2996.13</v>
      </c>
    </row>
    <row r="21" spans="1:6" ht="16.2" thickBot="1">
      <c r="A21" s="14"/>
      <c r="B21" s="1" t="s">
        <v>7</v>
      </c>
      <c r="C21" s="1">
        <v>992</v>
      </c>
      <c r="D21" s="17"/>
      <c r="E21" s="20"/>
    </row>
    <row r="22" spans="1:6" ht="16.2" thickBot="1">
      <c r="A22" s="14"/>
      <c r="B22" s="1" t="s">
        <v>8</v>
      </c>
      <c r="C22" s="1">
        <v>1101.1199999999999</v>
      </c>
      <c r="D22" s="18"/>
      <c r="E22" s="21"/>
    </row>
    <row r="23" spans="1:6" ht="15.6">
      <c r="A23" s="14"/>
      <c r="B23" s="22" t="str">
        <f>"Среднее значение цены - "&amp;ROUND(AVERAGE(C20:C22),2)</f>
        <v>Среднее значение цены - 998,71</v>
      </c>
      <c r="C23" s="23"/>
      <c r="D23" s="23"/>
      <c r="E23" s="24"/>
    </row>
    <row r="24" spans="1:6" ht="16.2" thickBot="1">
      <c r="A24" s="15"/>
      <c r="B24" s="25" t="str">
        <f>"Коэффициент вариации цен - "&amp;F24&amp;"%. Цены однородные."</f>
        <v>Коэффициент вариации цен - 9,94%. Цены однородные.</v>
      </c>
      <c r="C24" s="26"/>
      <c r="D24" s="26"/>
      <c r="E24" s="27"/>
      <c r="F24" s="3">
        <f>ROUND(STDEV(C20:C22)/AVERAGE(C20:C22)*100,2)</f>
        <v>9.94</v>
      </c>
    </row>
    <row r="25" spans="1:6" ht="13.8" customHeight="1">
      <c r="A25" s="31" t="s">
        <v>0</v>
      </c>
      <c r="B25" s="22" t="s">
        <v>23</v>
      </c>
      <c r="C25" s="23"/>
      <c r="D25" s="23"/>
      <c r="E25" s="24"/>
    </row>
    <row r="26" spans="1:6" ht="14.4" customHeight="1" thickBot="1">
      <c r="A26" s="32"/>
      <c r="B26" s="25"/>
      <c r="C26" s="26"/>
      <c r="D26" s="26"/>
      <c r="E26" s="27"/>
    </row>
    <row r="27" spans="1:6" ht="31.8" thickBot="1">
      <c r="A27" s="9" t="s">
        <v>13</v>
      </c>
      <c r="B27" s="28" t="s">
        <v>14</v>
      </c>
      <c r="C27" s="29"/>
      <c r="D27" s="29"/>
      <c r="E27" s="30"/>
    </row>
    <row r="28" spans="1:6" ht="31.8" thickBot="1">
      <c r="A28" s="13" t="s">
        <v>1</v>
      </c>
      <c r="B28" s="2" t="s">
        <v>2</v>
      </c>
      <c r="C28" s="2" t="s">
        <v>3</v>
      </c>
      <c r="D28" s="1" t="s">
        <v>4</v>
      </c>
      <c r="E28" s="1" t="s">
        <v>5</v>
      </c>
    </row>
    <row r="29" spans="1:6" ht="16.2" thickBot="1">
      <c r="A29" s="14"/>
      <c r="B29" s="1" t="s">
        <v>6</v>
      </c>
      <c r="C29" s="1">
        <v>188</v>
      </c>
      <c r="D29" s="16">
        <v>3</v>
      </c>
      <c r="E29" s="19">
        <v>601.55999999999995</v>
      </c>
    </row>
    <row r="30" spans="1:6" ht="16.2" thickBot="1">
      <c r="A30" s="14"/>
      <c r="B30" s="1" t="s">
        <v>7</v>
      </c>
      <c r="C30" s="1">
        <v>196</v>
      </c>
      <c r="D30" s="17"/>
      <c r="E30" s="20"/>
    </row>
    <row r="31" spans="1:6" ht="16.2" thickBot="1">
      <c r="A31" s="14"/>
      <c r="B31" s="1" t="s">
        <v>8</v>
      </c>
      <c r="C31" s="1">
        <v>217.56</v>
      </c>
      <c r="D31" s="18"/>
      <c r="E31" s="21"/>
    </row>
    <row r="32" spans="1:6" ht="15.6">
      <c r="A32" s="14"/>
      <c r="B32" s="22" t="str">
        <f>"Среднее значение цены - "&amp;ROUND(AVERAGE(C29:C31),2)</f>
        <v>Среднее значение цены - 200,52</v>
      </c>
      <c r="C32" s="23"/>
      <c r="D32" s="23"/>
      <c r="E32" s="24"/>
    </row>
    <row r="33" spans="1:6" ht="16.5" customHeight="1" thickBot="1">
      <c r="A33" s="15"/>
      <c r="B33" s="25" t="str">
        <f>"Коэффициент вариации цен - "&amp;F33&amp;"%. Цены однородные."</f>
        <v>Коэффициент вариации цен - 7,62%. Цены однородные.</v>
      </c>
      <c r="C33" s="26"/>
      <c r="D33" s="26"/>
      <c r="E33" s="27"/>
      <c r="F33" s="3">
        <f>ROUND(STDEV(C29:C31)/AVERAGE(C29:C31)*100,2)</f>
        <v>7.62</v>
      </c>
    </row>
    <row r="34" spans="1:6" ht="13.8" customHeight="1">
      <c r="A34" s="31" t="s">
        <v>0</v>
      </c>
      <c r="B34" s="22" t="s">
        <v>24</v>
      </c>
      <c r="C34" s="23"/>
      <c r="D34" s="23"/>
      <c r="E34" s="24"/>
    </row>
    <row r="35" spans="1:6" ht="21" customHeight="1" thickBot="1">
      <c r="A35" s="32"/>
      <c r="B35" s="25"/>
      <c r="C35" s="26"/>
      <c r="D35" s="26"/>
      <c r="E35" s="27"/>
    </row>
    <row r="36" spans="1:6" ht="31.8" thickBot="1">
      <c r="A36" s="9" t="s">
        <v>13</v>
      </c>
      <c r="B36" s="28" t="s">
        <v>14</v>
      </c>
      <c r="C36" s="29"/>
      <c r="D36" s="29"/>
      <c r="E36" s="30"/>
    </row>
    <row r="37" spans="1:6" ht="31.8" thickBot="1">
      <c r="A37" s="13" t="s">
        <v>1</v>
      </c>
      <c r="B37" s="2" t="s">
        <v>2</v>
      </c>
      <c r="C37" s="2" t="s">
        <v>3</v>
      </c>
      <c r="D37" s="1" t="s">
        <v>4</v>
      </c>
      <c r="E37" s="1" t="s">
        <v>5</v>
      </c>
    </row>
    <row r="38" spans="1:6" ht="16.2" thickBot="1">
      <c r="A38" s="14"/>
      <c r="B38" s="1" t="s">
        <v>6</v>
      </c>
      <c r="C38" s="1">
        <v>177</v>
      </c>
      <c r="D38" s="33">
        <v>3</v>
      </c>
      <c r="E38" s="19">
        <v>544.14</v>
      </c>
    </row>
    <row r="39" spans="1:6" ht="16.2" thickBot="1">
      <c r="A39" s="14"/>
      <c r="B39" s="1" t="s">
        <v>7</v>
      </c>
      <c r="C39" s="1">
        <v>174</v>
      </c>
      <c r="D39" s="34"/>
      <c r="E39" s="20"/>
    </row>
    <row r="40" spans="1:6" ht="16.2" thickBot="1">
      <c r="A40" s="14"/>
      <c r="B40" s="1" t="s">
        <v>8</v>
      </c>
      <c r="C40" s="1">
        <v>193.14</v>
      </c>
      <c r="D40" s="35"/>
      <c r="E40" s="21"/>
    </row>
    <row r="41" spans="1:6" ht="15.6">
      <c r="A41" s="14"/>
      <c r="B41" s="22" t="str">
        <f>"Среднее значение цены - "&amp;ROUND(AVERAGE(C38:C40),2)</f>
        <v>Среднее значение цены - 181,38</v>
      </c>
      <c r="C41" s="23"/>
      <c r="D41" s="23"/>
      <c r="E41" s="24"/>
    </row>
    <row r="42" spans="1:6" ht="16.5" customHeight="1" thickBot="1">
      <c r="A42" s="15"/>
      <c r="B42" s="25" t="str">
        <f>"Коэффициент вариации цен - "&amp;F42&amp;"%. Цены однородные."</f>
        <v>Коэффициент вариации цен - 5,68%. Цены однородные.</v>
      </c>
      <c r="C42" s="26"/>
      <c r="D42" s="26"/>
      <c r="E42" s="27"/>
      <c r="F42" s="3">
        <f>ROUND(STDEV(C38:C40)/AVERAGE(C38:C40)*100,2)</f>
        <v>5.68</v>
      </c>
    </row>
    <row r="43" spans="1:6" ht="13.8" customHeight="1">
      <c r="A43" s="31" t="s">
        <v>0</v>
      </c>
      <c r="B43" s="22" t="s">
        <v>25</v>
      </c>
      <c r="C43" s="23"/>
      <c r="D43" s="23"/>
      <c r="E43" s="24"/>
    </row>
    <row r="44" spans="1:6" ht="19.8" customHeight="1" thickBot="1">
      <c r="A44" s="32"/>
      <c r="B44" s="25"/>
      <c r="C44" s="26"/>
      <c r="D44" s="26"/>
      <c r="E44" s="27"/>
    </row>
    <row r="45" spans="1:6" ht="31.8" thickBot="1">
      <c r="A45" s="9" t="s">
        <v>13</v>
      </c>
      <c r="B45" s="28" t="s">
        <v>14</v>
      </c>
      <c r="C45" s="29"/>
      <c r="D45" s="29"/>
      <c r="E45" s="30"/>
    </row>
    <row r="46" spans="1:6" ht="31.8" thickBot="1">
      <c r="A46" s="13" t="s">
        <v>1</v>
      </c>
      <c r="B46" s="2" t="s">
        <v>2</v>
      </c>
      <c r="C46" s="2" t="s">
        <v>3</v>
      </c>
      <c r="D46" s="1" t="s">
        <v>4</v>
      </c>
      <c r="E46" s="1" t="s">
        <v>5</v>
      </c>
    </row>
    <row r="47" spans="1:6" ht="16.2" thickBot="1">
      <c r="A47" s="14"/>
      <c r="B47" s="1" t="s">
        <v>6</v>
      </c>
      <c r="C47" s="1">
        <v>161</v>
      </c>
      <c r="D47" s="16">
        <v>1</v>
      </c>
      <c r="E47" s="19">
        <v>171.12</v>
      </c>
    </row>
    <row r="48" spans="1:6" ht="16.2" thickBot="1">
      <c r="A48" s="14"/>
      <c r="B48" s="1" t="s">
        <v>7</v>
      </c>
      <c r="C48" s="1">
        <v>167</v>
      </c>
      <c r="D48" s="17"/>
      <c r="E48" s="20"/>
    </row>
    <row r="49" spans="1:6" ht="16.2" thickBot="1">
      <c r="A49" s="14"/>
      <c r="B49" s="1" t="s">
        <v>8</v>
      </c>
      <c r="C49" s="1">
        <v>185.37</v>
      </c>
      <c r="D49" s="18"/>
      <c r="E49" s="21"/>
    </row>
    <row r="50" spans="1:6" ht="15.6">
      <c r="A50" s="14"/>
      <c r="B50" s="22" t="str">
        <f>"Среднее значение цены - "&amp;ROUND(AVERAGE(C47:C49),2)</f>
        <v>Среднее значение цены - 171,12</v>
      </c>
      <c r="C50" s="23"/>
      <c r="D50" s="23"/>
      <c r="E50" s="24"/>
    </row>
    <row r="51" spans="1:6" ht="16.2" thickBot="1">
      <c r="A51" s="15"/>
      <c r="B51" s="25" t="str">
        <f>"Коэффициент вариации цен - "&amp;F51&amp;"%. Цены однородные."</f>
        <v>Коэффициент вариации цен - 7,42%. Цены однородные.</v>
      </c>
      <c r="C51" s="26"/>
      <c r="D51" s="26"/>
      <c r="E51" s="27"/>
      <c r="F51" s="3">
        <f>ROUND(STDEV(C47:C49)/AVERAGE(C47:C49)*100,2)</f>
        <v>7.42</v>
      </c>
    </row>
    <row r="52" spans="1:6" ht="13.8" customHeight="1">
      <c r="A52" s="31" t="s">
        <v>0</v>
      </c>
      <c r="B52" s="22" t="s">
        <v>26</v>
      </c>
      <c r="C52" s="23"/>
      <c r="D52" s="23"/>
      <c r="E52" s="24"/>
    </row>
    <row r="53" spans="1:6" ht="16.8" customHeight="1" thickBot="1">
      <c r="A53" s="32"/>
      <c r="B53" s="25"/>
      <c r="C53" s="26"/>
      <c r="D53" s="26"/>
      <c r="E53" s="27"/>
    </row>
    <row r="54" spans="1:6" ht="31.8" thickBot="1">
      <c r="A54" s="9" t="s">
        <v>13</v>
      </c>
      <c r="B54" s="28" t="s">
        <v>14</v>
      </c>
      <c r="C54" s="29"/>
      <c r="D54" s="29"/>
      <c r="E54" s="30"/>
    </row>
    <row r="55" spans="1:6" ht="31.8" thickBot="1">
      <c r="A55" s="13" t="s">
        <v>1</v>
      </c>
      <c r="B55" s="2" t="s">
        <v>2</v>
      </c>
      <c r="C55" s="2" t="s">
        <v>3</v>
      </c>
      <c r="D55" s="1" t="s">
        <v>4</v>
      </c>
      <c r="E55" s="1" t="s">
        <v>5</v>
      </c>
    </row>
    <row r="56" spans="1:6" ht="16.2" thickBot="1">
      <c r="A56" s="14"/>
      <c r="B56" s="1" t="s">
        <v>6</v>
      </c>
      <c r="C56" s="1">
        <v>185</v>
      </c>
      <c r="D56" s="16">
        <v>3</v>
      </c>
      <c r="E56" s="19">
        <v>586.74</v>
      </c>
    </row>
    <row r="57" spans="1:6" ht="16.2" thickBot="1">
      <c r="A57" s="14"/>
      <c r="B57" s="1" t="s">
        <v>7</v>
      </c>
      <c r="C57" s="1">
        <v>190.4</v>
      </c>
      <c r="D57" s="17"/>
      <c r="E57" s="20"/>
    </row>
    <row r="58" spans="1:6" ht="16.2" thickBot="1">
      <c r="A58" s="14"/>
      <c r="B58" s="1" t="s">
        <v>8</v>
      </c>
      <c r="C58" s="1">
        <v>211.34</v>
      </c>
      <c r="D58" s="18"/>
      <c r="E58" s="21"/>
    </row>
    <row r="59" spans="1:6" ht="15.6">
      <c r="A59" s="14"/>
      <c r="B59" s="22" t="str">
        <f>"Среднее значение цены - "&amp;ROUND(AVERAGE(C56:C58),2)</f>
        <v>Среднее значение цены - 195,58</v>
      </c>
      <c r="C59" s="23"/>
      <c r="D59" s="23"/>
      <c r="E59" s="24"/>
    </row>
    <row r="60" spans="1:6" ht="16.5" customHeight="1" thickBot="1">
      <c r="A60" s="15"/>
      <c r="B60" s="25" t="str">
        <f>"Коэффициент вариации цен - "&amp;F60&amp;"%. Цены однородные."</f>
        <v>Коэффициент вариации цен - 7,11%. Цены однородные.</v>
      </c>
      <c r="C60" s="26"/>
      <c r="D60" s="26"/>
      <c r="E60" s="27"/>
      <c r="F60" s="3">
        <f>ROUND(STDEV(C56:C58)/AVERAGE(C56:C58)*100,2)</f>
        <v>7.11</v>
      </c>
    </row>
    <row r="61" spans="1:6" ht="13.8" customHeight="1">
      <c r="A61" s="31" t="s">
        <v>0</v>
      </c>
      <c r="B61" s="22" t="s">
        <v>27</v>
      </c>
      <c r="C61" s="23"/>
      <c r="D61" s="23"/>
      <c r="E61" s="24"/>
    </row>
    <row r="62" spans="1:6" ht="21.6" customHeight="1" thickBot="1">
      <c r="A62" s="32"/>
      <c r="B62" s="25"/>
      <c r="C62" s="26"/>
      <c r="D62" s="26"/>
      <c r="E62" s="27"/>
    </row>
    <row r="63" spans="1:6" ht="31.8" thickBot="1">
      <c r="A63" s="9" t="s">
        <v>13</v>
      </c>
      <c r="B63" s="28" t="s">
        <v>14</v>
      </c>
      <c r="C63" s="29"/>
      <c r="D63" s="29"/>
      <c r="E63" s="30"/>
    </row>
    <row r="64" spans="1:6" ht="31.8" thickBot="1">
      <c r="A64" s="13" t="s">
        <v>1</v>
      </c>
      <c r="B64" s="2" t="s">
        <v>2</v>
      </c>
      <c r="C64" s="2" t="s">
        <v>3</v>
      </c>
      <c r="D64" s="1" t="s">
        <v>4</v>
      </c>
      <c r="E64" s="1" t="s">
        <v>5</v>
      </c>
    </row>
    <row r="65" spans="1:6" ht="16.2" thickBot="1">
      <c r="A65" s="14"/>
      <c r="B65" s="1" t="s">
        <v>6</v>
      </c>
      <c r="C65" s="1">
        <v>200</v>
      </c>
      <c r="D65" s="16">
        <v>3</v>
      </c>
      <c r="E65" s="19">
        <v>664.2</v>
      </c>
    </row>
    <row r="66" spans="1:6" ht="16.2" thickBot="1">
      <c r="A66" s="14"/>
      <c r="B66" s="1" t="s">
        <v>7</v>
      </c>
      <c r="C66" s="1">
        <v>220</v>
      </c>
      <c r="D66" s="17"/>
      <c r="E66" s="20"/>
    </row>
    <row r="67" spans="1:6" ht="16.2" thickBot="1">
      <c r="A67" s="14"/>
      <c r="B67" s="1" t="s">
        <v>8</v>
      </c>
      <c r="C67" s="1">
        <v>244.2</v>
      </c>
      <c r="D67" s="18"/>
      <c r="E67" s="21"/>
    </row>
    <row r="68" spans="1:6" ht="15.6">
      <c r="A68" s="14"/>
      <c r="B68" s="22" t="str">
        <f>"Среднее значение цены - "&amp;ROUND(AVERAGE(C65:C67),2)</f>
        <v>Среднее значение цены - 221,4</v>
      </c>
      <c r="C68" s="23"/>
      <c r="D68" s="23"/>
      <c r="E68" s="24"/>
    </row>
    <row r="69" spans="1:6" ht="16.5" customHeight="1" thickBot="1">
      <c r="A69" s="15"/>
      <c r="B69" s="25" t="str">
        <f>"Коэффициент вариации цен - "&amp;F69&amp;"%. Цены однородные."</f>
        <v>Коэффициент вариации цен - 10%. Цены однородные.</v>
      </c>
      <c r="C69" s="26"/>
      <c r="D69" s="26"/>
      <c r="E69" s="27"/>
      <c r="F69" s="3">
        <f>ROUND(STDEV(C65:C67)/AVERAGE(C65:C67)*100,2)</f>
        <v>10</v>
      </c>
    </row>
    <row r="70" spans="1:6" ht="13.8" customHeight="1">
      <c r="A70" s="31" t="s">
        <v>0</v>
      </c>
      <c r="B70" s="22" t="s">
        <v>28</v>
      </c>
      <c r="C70" s="23"/>
      <c r="D70" s="23"/>
      <c r="E70" s="24"/>
    </row>
    <row r="71" spans="1:6" ht="14.4" customHeight="1" thickBot="1">
      <c r="A71" s="32"/>
      <c r="B71" s="25"/>
      <c r="C71" s="26"/>
      <c r="D71" s="26"/>
      <c r="E71" s="27"/>
    </row>
    <row r="72" spans="1:6" ht="31.8" thickBot="1">
      <c r="A72" s="9" t="s">
        <v>13</v>
      </c>
      <c r="B72" s="28" t="s">
        <v>14</v>
      </c>
      <c r="C72" s="29"/>
      <c r="D72" s="29"/>
      <c r="E72" s="30"/>
    </row>
    <row r="73" spans="1:6" ht="31.8" thickBot="1">
      <c r="A73" s="13" t="s">
        <v>1</v>
      </c>
      <c r="B73" s="2" t="s">
        <v>2</v>
      </c>
      <c r="C73" s="2" t="s">
        <v>3</v>
      </c>
      <c r="D73" s="1" t="s">
        <v>4</v>
      </c>
      <c r="E73" s="1" t="s">
        <v>5</v>
      </c>
    </row>
    <row r="74" spans="1:6" ht="16.2" thickBot="1">
      <c r="A74" s="14"/>
      <c r="B74" s="1" t="s">
        <v>6</v>
      </c>
      <c r="C74" s="1">
        <v>123</v>
      </c>
      <c r="D74" s="16">
        <v>3</v>
      </c>
      <c r="E74" s="19">
        <v>412.5</v>
      </c>
    </row>
    <row r="75" spans="1:6" ht="16.2" thickBot="1">
      <c r="A75" s="14"/>
      <c r="B75" s="1" t="s">
        <v>7</v>
      </c>
      <c r="C75" s="1">
        <v>137.19999999999999</v>
      </c>
      <c r="D75" s="17"/>
      <c r="E75" s="20"/>
    </row>
    <row r="76" spans="1:6" ht="16.2" thickBot="1">
      <c r="A76" s="14"/>
      <c r="B76" s="1" t="s">
        <v>8</v>
      </c>
      <c r="C76" s="1">
        <v>152.29</v>
      </c>
      <c r="D76" s="18"/>
      <c r="E76" s="21"/>
    </row>
    <row r="77" spans="1:6" ht="15.6">
      <c r="A77" s="14"/>
      <c r="B77" s="22" t="str">
        <f>"Среднее значение цены - "&amp;ROUND(AVERAGE(C74:C76),2)</f>
        <v>Среднее значение цены - 137,5</v>
      </c>
      <c r="C77" s="23"/>
      <c r="D77" s="23"/>
      <c r="E77" s="24"/>
    </row>
    <row r="78" spans="1:6" ht="16.5" customHeight="1" thickBot="1">
      <c r="A78" s="15"/>
      <c r="B78" s="25" t="str">
        <f>"Коэффициент вариации цен - "&amp;F78&amp;"%. Цены однородные."</f>
        <v>Коэффициент вариации цен - 10,65%. Цены однородные.</v>
      </c>
      <c r="C78" s="26"/>
      <c r="D78" s="26"/>
      <c r="E78" s="27"/>
      <c r="F78" s="3">
        <f>ROUND(STDEV(C74:C76)/AVERAGE(C74:C76)*100,2)</f>
        <v>10.65</v>
      </c>
    </row>
    <row r="79" spans="1:6" ht="13.8" customHeight="1">
      <c r="C79" s="11" t="s">
        <v>20</v>
      </c>
      <c r="D79" s="12" t="s">
        <v>29</v>
      </c>
      <c r="E79" s="12">
        <v>25290.79</v>
      </c>
    </row>
    <row r="80" spans="1:6" ht="14.4" customHeight="1">
      <c r="C80" s="11"/>
      <c r="D80" s="12"/>
      <c r="E80" s="12"/>
    </row>
    <row r="81" spans="1:5">
      <c r="B81" s="4"/>
      <c r="C81" s="11" t="s">
        <v>31</v>
      </c>
      <c r="D81" s="12"/>
    </row>
    <row r="82" spans="1:5">
      <c r="C82" s="12"/>
      <c r="D82" s="12"/>
    </row>
    <row r="83" spans="1:5">
      <c r="A83" s="11" t="s">
        <v>15</v>
      </c>
      <c r="B83" s="12"/>
      <c r="C83" s="12"/>
      <c r="D83" s="12" t="s">
        <v>16</v>
      </c>
      <c r="E83" s="12" t="s">
        <v>17</v>
      </c>
    </row>
    <row r="84" spans="1:5">
      <c r="A84" s="11" t="s">
        <v>18</v>
      </c>
      <c r="B84" s="12"/>
      <c r="C84" s="12"/>
      <c r="D84" s="12" t="s">
        <v>19</v>
      </c>
      <c r="E84" s="12"/>
    </row>
    <row r="85" spans="1:5">
      <c r="A85" s="11"/>
      <c r="B85" s="12"/>
      <c r="C85" s="12"/>
      <c r="D85" s="12"/>
      <c r="E85" s="12"/>
    </row>
    <row r="86" spans="1:5">
      <c r="A86" s="11"/>
      <c r="B86" s="12"/>
      <c r="C86" s="12"/>
      <c r="D86" s="12"/>
      <c r="E86" s="12"/>
    </row>
    <row r="87" spans="1:5" ht="13.8" customHeight="1">
      <c r="A87" s="11"/>
      <c r="B87" s="12"/>
      <c r="C87" s="12"/>
      <c r="D87" s="12"/>
      <c r="E87" s="12"/>
    </row>
    <row r="88" spans="1:5" ht="14.4" customHeight="1">
      <c r="A88" s="11"/>
      <c r="B88" s="12"/>
      <c r="C88" s="12"/>
      <c r="D88" s="12"/>
      <c r="E88" s="12"/>
    </row>
    <row r="89" spans="1:5">
      <c r="A89" s="11"/>
      <c r="B89" s="12"/>
      <c r="C89" s="12"/>
      <c r="D89" s="12"/>
      <c r="E89" s="12"/>
    </row>
    <row r="96" spans="1:5" ht="13.8" customHeight="1"/>
    <row r="97" spans="6:6" ht="15.6">
      <c r="F97" s="6"/>
    </row>
    <row r="98" spans="6:6">
      <c r="F98" s="7"/>
    </row>
    <row r="105" spans="6:6" ht="13.8" customHeight="1"/>
    <row r="106" spans="6:6" ht="14.4" customHeight="1"/>
    <row r="114" ht="13.8" customHeight="1"/>
    <row r="115" ht="14.4" customHeight="1"/>
  </sheetData>
  <mergeCells count="69">
    <mergeCell ref="D1:E1"/>
    <mergeCell ref="B9:E9"/>
    <mergeCell ref="D11:D13"/>
    <mergeCell ref="E11:E13"/>
    <mergeCell ref="B14:E14"/>
    <mergeCell ref="B15:E15"/>
    <mergeCell ref="A3:E3"/>
    <mergeCell ref="A4:E4"/>
    <mergeCell ref="A5:E5"/>
    <mergeCell ref="A6:E6"/>
    <mergeCell ref="A7:A8"/>
    <mergeCell ref="B7:E8"/>
    <mergeCell ref="A10:A15"/>
    <mergeCell ref="A34:A35"/>
    <mergeCell ref="B34:E35"/>
    <mergeCell ref="B36:E36"/>
    <mergeCell ref="A16:A17"/>
    <mergeCell ref="B16:E17"/>
    <mergeCell ref="B18:E18"/>
    <mergeCell ref="A19:A24"/>
    <mergeCell ref="D20:D22"/>
    <mergeCell ref="E20:E22"/>
    <mergeCell ref="B23:E23"/>
    <mergeCell ref="B24:E24"/>
    <mergeCell ref="A25:A26"/>
    <mergeCell ref="B25:E26"/>
    <mergeCell ref="B27:E27"/>
    <mergeCell ref="A28:A33"/>
    <mergeCell ref="D29:D31"/>
    <mergeCell ref="E29:E31"/>
    <mergeCell ref="B32:E32"/>
    <mergeCell ref="B33:E33"/>
    <mergeCell ref="A43:A44"/>
    <mergeCell ref="B43:E44"/>
    <mergeCell ref="B45:E45"/>
    <mergeCell ref="A46:A51"/>
    <mergeCell ref="D47:D49"/>
    <mergeCell ref="E47:E49"/>
    <mergeCell ref="B50:E50"/>
    <mergeCell ref="B51:E51"/>
    <mergeCell ref="A37:A42"/>
    <mergeCell ref="D38:D40"/>
    <mergeCell ref="E38:E40"/>
    <mergeCell ref="B41:E41"/>
    <mergeCell ref="B42:E42"/>
    <mergeCell ref="A70:A71"/>
    <mergeCell ref="B70:E71"/>
    <mergeCell ref="B72:E72"/>
    <mergeCell ref="A52:A53"/>
    <mergeCell ref="B52:E53"/>
    <mergeCell ref="B54:E54"/>
    <mergeCell ref="A55:A60"/>
    <mergeCell ref="D56:D58"/>
    <mergeCell ref="E56:E58"/>
    <mergeCell ref="B59:E59"/>
    <mergeCell ref="B60:E60"/>
    <mergeCell ref="A61:A62"/>
    <mergeCell ref="B61:E62"/>
    <mergeCell ref="B63:E63"/>
    <mergeCell ref="A64:A69"/>
    <mergeCell ref="D65:D67"/>
    <mergeCell ref="E65:E67"/>
    <mergeCell ref="B68:E68"/>
    <mergeCell ref="B69:E69"/>
    <mergeCell ref="A73:A78"/>
    <mergeCell ref="D74:D76"/>
    <mergeCell ref="E74:E76"/>
    <mergeCell ref="B77:E77"/>
    <mergeCell ref="B78:E78"/>
  </mergeCells>
  <conditionalFormatting sqref="F101:F1048576 F1:F95">
    <cfRule type="cellIs" dxfId="0" priority="1" operator="greaterThan">
      <formula>32.9</formula>
    </cfRule>
  </conditionalFormatting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Штенцель Артем Владимирович</dc:creator>
  <cp:lastModifiedBy>Лейбович Светлана Федоровна</cp:lastModifiedBy>
  <cp:lastPrinted>2026-09-22T04:26:53Z</cp:lastPrinted>
  <dcterms:created xsi:type="dcterms:W3CDTF">2026-05-18T07:43:02Z</dcterms:created>
  <dcterms:modified xsi:type="dcterms:W3CDTF">2026-09-22T04:30:22Z</dcterms:modified>
</cp:coreProperties>
</file>