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7925" windowHeight="10065" tabRatio="701"/>
  </bookViews>
  <sheets>
    <sheet name="перевалка" sheetId="1" r:id="rId1"/>
    <sheet name="услуги РЖД" sheetId="6" r:id="rId2"/>
    <sheet name="хранение" sheetId="8" r:id="rId3"/>
    <sheet name="НМЦК" sheetId="9" r:id="rId4"/>
  </sheets>
  <definedNames>
    <definedName name="_xlnm.Print_Area" localSheetId="0">перевалка!$A$1:$M$30</definedName>
    <definedName name="_xlnm.Print_Area" localSheetId="1">'услуги РЖД'!$A$1:$N$11</definedName>
    <definedName name="_xlnm.Print_Area" localSheetId="2">хранение!$A$1:$N$11</definedName>
  </definedNames>
  <calcPr calcId="144525"/>
</workbook>
</file>

<file path=xl/calcChain.xml><?xml version="1.0" encoding="utf-8"?>
<calcChain xmlns="http://schemas.openxmlformats.org/spreadsheetml/2006/main">
  <c r="J15" i="1" l="1"/>
  <c r="J14" i="1"/>
  <c r="H15" i="1"/>
  <c r="H14" i="1"/>
  <c r="K14" i="1" s="1"/>
  <c r="L15" i="1"/>
  <c r="L14" i="1"/>
  <c r="F15" i="1"/>
  <c r="H12" i="8"/>
  <c r="H12" i="6"/>
  <c r="L16" i="1" l="1"/>
  <c r="J16" i="1"/>
  <c r="H16" i="1"/>
  <c r="F16" i="1"/>
</calcChain>
</file>

<file path=xl/sharedStrings.xml><?xml version="1.0" encoding="utf-8"?>
<sst xmlns="http://schemas.openxmlformats.org/spreadsheetml/2006/main" count="32" uniqueCount="28">
  <si>
    <t>Наименование (номер) источника ценовой информации</t>
  </si>
  <si>
    <t>предмет контракта</t>
  </si>
  <si>
    <t>Основные характеристики объекта закупки</t>
  </si>
  <si>
    <t>Используемый метод определения НМЦК с обоснованием</t>
  </si>
  <si>
    <t>НМЦК</t>
  </si>
  <si>
    <t>Дата подготовки обоснования НМЦК</t>
  </si>
  <si>
    <r>
      <t xml:space="preserve">Коэффициент вариации </t>
    </r>
    <r>
      <rPr>
        <b/>
        <sz val="18"/>
        <rFont val="Times New Roman"/>
        <family val="1"/>
        <charset val="204"/>
      </rPr>
      <t>V</t>
    </r>
  </si>
  <si>
    <t>№ п/п</t>
  </si>
  <si>
    <t xml:space="preserve">Обоснование начальной (максимальной) цены контракта
</t>
  </si>
  <si>
    <t>в соответствии с заданием</t>
  </si>
  <si>
    <t>сумма, руб.</t>
  </si>
  <si>
    <t>цена , руб.</t>
  </si>
  <si>
    <t>согласно п. 2 ч. 18 ст. 22 Закона 44-ФЗ</t>
  </si>
  <si>
    <t>Источник ценовой информации</t>
  </si>
  <si>
    <t>Средняя арифметическая величина цены товара, руб.</t>
  </si>
  <si>
    <t>Приложение № 2</t>
  </si>
  <si>
    <t xml:space="preserve">Кол-во </t>
  </si>
  <si>
    <t>Метод сопоставимых рыночных цен (анализ рынка) п.4 ст 93 44-ФЗ, ст 72 БК РФ</t>
  </si>
  <si>
    <t xml:space="preserve">Административное здание со столовой </t>
  </si>
  <si>
    <t>Административно-бытовое здание</t>
  </si>
  <si>
    <t>Разработка проекта узла учета тепловой энергии и теплоносителя</t>
  </si>
  <si>
    <t>Перечень объектов</t>
  </si>
  <si>
    <t>21.05.2026</t>
  </si>
  <si>
    <t>Цена единицы услуги, указанная в источнике № 1, (руб.).
Реквизиты источника: вх от 19.05.2026 № 671</t>
  </si>
  <si>
    <t xml:space="preserve">V=0,58 % &lt; 33%, т.е. совокупность цен однородна. Можно использовать эти данные для расчета НМЦК.                                                                                                                                                                                                                                    </t>
  </si>
  <si>
    <t>Цена единицы услуги, указанная в источнике № 2, (руб.).
Реквизиты источника: вх от 19.05.2026 № 672</t>
  </si>
  <si>
    <t>Цена единицы услуги, указанная в источнике № 3, (руб.).
Реквизиты источника: вх от 20.05.2026 № 677</t>
  </si>
  <si>
    <t>99 000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</si>
</sst>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"/>
    <numFmt numFmtId="166" formatCode="#,##0.00000"/>
    <numFmt numFmtId="167" formatCode="0.0000000000"/>
  </numFmts>
  <fonts count="19" x14ac:knownFonts="1"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  <font>
      <sz val="16"/>
      <name val="Times New Roman"/>
      <family val="1"/>
      <charset val="1"/>
    </font>
    <font>
      <b/>
      <sz val="16"/>
      <name val="Times New Roman"/>
      <family val="1"/>
      <charset val="1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5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u/>
      <sz val="20"/>
      <name val="Times New Roman"/>
      <family val="1"/>
      <charset val="204"/>
    </font>
    <font>
      <sz val="17"/>
      <name val="Times New Roman"/>
      <family val="1"/>
      <charset val="204"/>
    </font>
    <font>
      <sz val="15"/>
      <name val="Arial"/>
      <family val="2"/>
      <charset val="204"/>
    </font>
    <font>
      <sz val="1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2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/>
    <xf numFmtId="2" fontId="0" fillId="0" borderId="0" xfId="0" applyNumberFormat="1" applyAlignment="1">
      <alignment horizontal="right"/>
    </xf>
    <xf numFmtId="2" fontId="1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top" wrapText="1"/>
    </xf>
    <xf numFmtId="0" fontId="0" fillId="0" borderId="0" xfId="0" applyBorder="1" applyAlignment="1"/>
    <xf numFmtId="2" fontId="4" fillId="0" borderId="0" xfId="0" applyNumberFormat="1" applyFont="1" applyAlignment="1">
      <alignment vertical="center"/>
    </xf>
    <xf numFmtId="0" fontId="14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vertical="top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vertical="center"/>
    </xf>
    <xf numFmtId="4" fontId="0" fillId="0" borderId="0" xfId="0" applyNumberFormat="1"/>
    <xf numFmtId="2" fontId="0" fillId="0" borderId="0" xfId="0" applyNumberFormat="1"/>
    <xf numFmtId="2" fontId="9" fillId="0" borderId="0" xfId="0" applyNumberFormat="1" applyFont="1" applyBorder="1" applyAlignment="1">
      <alignment horizontal="left" wrapText="1"/>
    </xf>
    <xf numFmtId="167" fontId="0" fillId="0" borderId="0" xfId="0" applyNumberFormat="1"/>
    <xf numFmtId="165" fontId="17" fillId="0" borderId="0" xfId="0" applyNumberFormat="1" applyFont="1"/>
    <xf numFmtId="0" fontId="18" fillId="0" borderId="0" xfId="0" applyFont="1"/>
    <xf numFmtId="0" fontId="17" fillId="0" borderId="0" xfId="0" applyFont="1"/>
    <xf numFmtId="164" fontId="0" fillId="0" borderId="0" xfId="0" applyNumberFormat="1"/>
    <xf numFmtId="1" fontId="9" fillId="0" borderId="0" xfId="0" applyNumberFormat="1" applyFont="1" applyBorder="1" applyAlignment="1">
      <alignment horizontal="left" wrapText="1"/>
    </xf>
    <xf numFmtId="166" fontId="0" fillId="0" borderId="0" xfId="0" applyNumberFormat="1"/>
    <xf numFmtId="2" fontId="13" fillId="0" borderId="0" xfId="0" applyNumberFormat="1" applyFont="1" applyAlignment="1">
      <alignment vertical="center"/>
    </xf>
    <xf numFmtId="2" fontId="9" fillId="0" borderId="0" xfId="0" applyNumberFormat="1" applyFont="1" applyBorder="1" applyAlignment="1">
      <alignment horizontal="center" vertical="center" wrapText="1"/>
    </xf>
    <xf numFmtId="0" fontId="13" fillId="0" borderId="0" xfId="0" applyFont="1"/>
    <xf numFmtId="0" fontId="2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top" wrapText="1"/>
    </xf>
    <xf numFmtId="0" fontId="16" fillId="0" borderId="0" xfId="0" applyNumberFormat="1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top" wrapText="1"/>
    </xf>
    <xf numFmtId="49" fontId="9" fillId="0" borderId="1" xfId="0" applyNumberFormat="1" applyFont="1" applyBorder="1" applyAlignment="1">
      <alignment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9" fillId="0" borderId="2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7" xfId="0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tabSelected="1" view="pageBreakPreview" zoomScale="55" zoomScaleNormal="55" zoomScaleSheetLayoutView="55" workbookViewId="0">
      <selection activeCell="A2" sqref="A2:M2"/>
    </sheetView>
  </sheetViews>
  <sheetFormatPr defaultRowHeight="12.75" x14ac:dyDescent="0.2"/>
  <cols>
    <col min="1" max="1" width="5.85546875" customWidth="1"/>
    <col min="2" max="2" width="64.5703125" customWidth="1"/>
    <col min="3" max="3" width="13.7109375" style="22" customWidth="1"/>
    <col min="4" max="4" width="18.7109375" customWidth="1"/>
    <col min="5" max="5" width="19.28515625" customWidth="1"/>
    <col min="6" max="6" width="22.42578125" customWidth="1"/>
    <col min="7" max="7" width="22.140625" customWidth="1"/>
    <col min="8" max="8" width="23.85546875" customWidth="1"/>
    <col min="9" max="9" width="14.28515625" customWidth="1"/>
    <col min="10" max="10" width="23.85546875" customWidth="1"/>
    <col min="11" max="11" width="28.5703125" customWidth="1"/>
    <col min="12" max="12" width="27.42578125" customWidth="1"/>
    <col min="13" max="13" width="21.28515625" customWidth="1"/>
    <col min="14" max="14" width="18.42578125" customWidth="1"/>
    <col min="15" max="15" width="22.42578125" customWidth="1"/>
    <col min="16" max="16" width="18" bestFit="1" customWidth="1"/>
    <col min="17" max="19" width="22.42578125" customWidth="1"/>
    <col min="20" max="20" width="19" bestFit="1" customWidth="1"/>
    <col min="21" max="21" width="18.28515625" bestFit="1" customWidth="1"/>
    <col min="22" max="22" width="17.42578125" bestFit="1" customWidth="1"/>
    <col min="23" max="23" width="18.28515625" bestFit="1" customWidth="1"/>
    <col min="24" max="25" width="17.5703125" bestFit="1" customWidth="1"/>
  </cols>
  <sheetData>
    <row r="1" spans="1:24" ht="31.5" customHeight="1" x14ac:dyDescent="0.4">
      <c r="L1" s="57" t="s">
        <v>15</v>
      </c>
    </row>
    <row r="2" spans="1:24" s="3" customFormat="1" ht="33" customHeight="1" x14ac:dyDescent="0.2">
      <c r="A2" s="85" t="s">
        <v>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31"/>
      <c r="O2" s="31"/>
      <c r="P2" s="31"/>
      <c r="Q2" s="31"/>
      <c r="R2" s="31"/>
      <c r="S2" s="31"/>
    </row>
    <row r="3" spans="1:24" s="3" customFormat="1" ht="36" customHeight="1" x14ac:dyDescent="0.2">
      <c r="A3" s="86" t="s">
        <v>20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32"/>
      <c r="O3" s="32"/>
      <c r="P3" s="32"/>
      <c r="Q3" s="32"/>
      <c r="R3" s="32"/>
      <c r="S3" s="32"/>
    </row>
    <row r="4" spans="1:24" s="3" customFormat="1" ht="27" customHeight="1" x14ac:dyDescent="0.2">
      <c r="A4" s="88" t="s">
        <v>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33"/>
      <c r="O4" s="33"/>
      <c r="P4" s="33"/>
      <c r="Q4" s="33"/>
      <c r="R4" s="33"/>
      <c r="S4" s="33"/>
    </row>
    <row r="5" spans="1:24" s="3" customFormat="1" ht="31.5" customHeight="1" x14ac:dyDescent="0.2">
      <c r="A5" s="89" t="s">
        <v>2</v>
      </c>
      <c r="B5" s="89"/>
      <c r="C5" s="89"/>
      <c r="D5" s="89"/>
      <c r="E5" s="91" t="s">
        <v>9</v>
      </c>
      <c r="F5" s="91"/>
      <c r="G5" s="91"/>
      <c r="H5" s="91"/>
      <c r="I5" s="91"/>
      <c r="J5" s="91"/>
      <c r="K5" s="91"/>
      <c r="L5" s="18"/>
      <c r="M5" s="18"/>
      <c r="N5" s="18"/>
      <c r="O5" s="18"/>
      <c r="P5" s="18"/>
      <c r="Q5" s="18"/>
      <c r="R5" s="18"/>
      <c r="S5" s="18"/>
    </row>
    <row r="6" spans="1:24" s="3" customFormat="1" ht="25.5" customHeight="1" x14ac:dyDescent="0.2">
      <c r="A6" s="90" t="s">
        <v>3</v>
      </c>
      <c r="B6" s="90"/>
      <c r="C6" s="90"/>
      <c r="D6" s="90"/>
      <c r="E6" s="91" t="s">
        <v>17</v>
      </c>
      <c r="F6" s="91"/>
      <c r="G6" s="91"/>
      <c r="H6" s="91"/>
      <c r="I6" s="91"/>
      <c r="J6" s="91"/>
      <c r="K6" s="91"/>
      <c r="L6" s="18"/>
      <c r="M6" s="18"/>
      <c r="N6" s="18"/>
      <c r="O6" s="18"/>
      <c r="P6" s="18"/>
      <c r="Q6" s="18"/>
      <c r="R6" s="18"/>
      <c r="S6" s="18"/>
    </row>
    <row r="7" spans="1:24" s="3" customFormat="1" ht="29.25" customHeight="1" x14ac:dyDescent="0.2">
      <c r="A7" s="90" t="s">
        <v>4</v>
      </c>
      <c r="B7" s="90"/>
      <c r="C7" s="90"/>
      <c r="D7" s="90"/>
      <c r="E7" s="92" t="s">
        <v>27</v>
      </c>
      <c r="F7" s="92"/>
      <c r="G7" s="92"/>
      <c r="H7" s="92"/>
      <c r="I7" s="92"/>
      <c r="J7" s="92"/>
      <c r="K7" s="92"/>
      <c r="L7" s="28"/>
      <c r="M7" s="28"/>
      <c r="N7" s="28"/>
      <c r="O7" s="28"/>
      <c r="P7" s="28"/>
      <c r="Q7" s="28"/>
      <c r="R7" s="28"/>
      <c r="S7" s="28"/>
    </row>
    <row r="8" spans="1:24" s="3" customFormat="1" ht="29.25" customHeight="1" x14ac:dyDescent="0.2">
      <c r="A8" s="90" t="s">
        <v>5</v>
      </c>
      <c r="B8" s="90"/>
      <c r="C8" s="90"/>
      <c r="D8" s="90"/>
      <c r="E8" s="93" t="s">
        <v>22</v>
      </c>
      <c r="F8" s="93"/>
      <c r="G8" s="93"/>
      <c r="H8" s="93"/>
      <c r="I8" s="93"/>
      <c r="J8" s="93"/>
      <c r="K8" s="93"/>
      <c r="L8" s="40"/>
      <c r="M8" s="40"/>
      <c r="N8" s="29"/>
      <c r="O8" s="29"/>
      <c r="P8" s="29"/>
      <c r="Q8" s="29"/>
      <c r="R8" s="29"/>
      <c r="S8" s="29"/>
    </row>
    <row r="9" spans="1:24" s="3" customFormat="1" ht="33" customHeight="1" x14ac:dyDescent="0.2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56"/>
      <c r="P9" s="24"/>
      <c r="Q9" s="24"/>
      <c r="R9" s="24"/>
      <c r="S9" s="24"/>
    </row>
    <row r="10" spans="1:24" s="5" customFormat="1" ht="45.75" customHeight="1" x14ac:dyDescent="0.3">
      <c r="A10" s="74" t="s">
        <v>7</v>
      </c>
      <c r="B10" s="74" t="s">
        <v>21</v>
      </c>
      <c r="C10" s="74" t="s">
        <v>16</v>
      </c>
      <c r="D10" s="76" t="s">
        <v>13</v>
      </c>
      <c r="E10" s="77" t="s">
        <v>0</v>
      </c>
      <c r="F10" s="78"/>
      <c r="G10" s="78"/>
      <c r="H10" s="78"/>
      <c r="I10" s="78"/>
      <c r="J10" s="78"/>
      <c r="K10" s="74" t="s">
        <v>6</v>
      </c>
      <c r="L10" s="71" t="s">
        <v>14</v>
      </c>
      <c r="M10" s="36"/>
      <c r="N10" s="36"/>
      <c r="O10" s="36"/>
      <c r="P10" s="36"/>
      <c r="Q10" s="36"/>
      <c r="R10" s="36"/>
      <c r="U10" s="36"/>
      <c r="V10" s="36"/>
      <c r="W10" s="36"/>
    </row>
    <row r="11" spans="1:24" s="5" customFormat="1" ht="228" customHeight="1" x14ac:dyDescent="0.3">
      <c r="A11" s="74"/>
      <c r="B11" s="74"/>
      <c r="C11" s="74"/>
      <c r="D11" s="76"/>
      <c r="E11" s="75" t="s">
        <v>23</v>
      </c>
      <c r="F11" s="75"/>
      <c r="G11" s="75" t="s">
        <v>25</v>
      </c>
      <c r="H11" s="75"/>
      <c r="I11" s="75" t="s">
        <v>26</v>
      </c>
      <c r="J11" s="75"/>
      <c r="K11" s="74"/>
      <c r="L11" s="72"/>
      <c r="M11" s="36"/>
      <c r="N11" s="36"/>
      <c r="O11" s="36"/>
      <c r="P11" s="36"/>
      <c r="Q11" s="36"/>
      <c r="R11" s="36"/>
    </row>
    <row r="12" spans="1:24" s="5" customFormat="1" ht="81" customHeight="1" x14ac:dyDescent="0.3">
      <c r="A12" s="74"/>
      <c r="B12" s="74"/>
      <c r="C12" s="74"/>
      <c r="D12" s="76"/>
      <c r="E12" s="25" t="s">
        <v>11</v>
      </c>
      <c r="F12" s="25" t="s">
        <v>10</v>
      </c>
      <c r="G12" s="25" t="s">
        <v>11</v>
      </c>
      <c r="H12" s="25" t="s">
        <v>10</v>
      </c>
      <c r="I12" s="25" t="s">
        <v>11</v>
      </c>
      <c r="J12" s="25" t="s">
        <v>10</v>
      </c>
      <c r="K12" s="74"/>
      <c r="L12" s="73"/>
      <c r="M12" s="36"/>
      <c r="N12" s="36"/>
      <c r="O12" s="36"/>
      <c r="P12" s="36"/>
      <c r="Q12" s="36"/>
      <c r="R12" s="36"/>
    </row>
    <row r="13" spans="1:24" s="3" customFormat="1" ht="20.25" x14ac:dyDescent="0.2">
      <c r="A13" s="26">
        <v>1</v>
      </c>
      <c r="B13" s="27">
        <v>2</v>
      </c>
      <c r="C13" s="27">
        <v>3</v>
      </c>
      <c r="D13" s="27">
        <v>4</v>
      </c>
      <c r="E13" s="27">
        <v>5</v>
      </c>
      <c r="F13" s="27">
        <v>6</v>
      </c>
      <c r="G13" s="27">
        <v>7</v>
      </c>
      <c r="H13" s="27">
        <v>8</v>
      </c>
      <c r="I13" s="27">
        <v>9</v>
      </c>
      <c r="J13" s="27">
        <v>10</v>
      </c>
      <c r="K13" s="27">
        <v>13</v>
      </c>
      <c r="L13" s="27"/>
      <c r="M13" s="37"/>
      <c r="N13" s="37"/>
      <c r="O13" s="37"/>
      <c r="P13" s="37"/>
      <c r="Q13" s="37"/>
      <c r="R13" s="37"/>
    </row>
    <row r="14" spans="1:24" s="3" customFormat="1" ht="20.25" x14ac:dyDescent="0.2">
      <c r="A14" s="26">
        <v>1</v>
      </c>
      <c r="B14" s="27" t="s">
        <v>18</v>
      </c>
      <c r="C14" s="27">
        <v>1</v>
      </c>
      <c r="D14" s="79" t="s">
        <v>12</v>
      </c>
      <c r="E14" s="60">
        <v>49500</v>
      </c>
      <c r="F14" s="60">
        <v>49500</v>
      </c>
      <c r="G14" s="27">
        <v>50000</v>
      </c>
      <c r="H14" s="60">
        <f>G14*C14</f>
        <v>50000</v>
      </c>
      <c r="I14" s="60">
        <v>50000</v>
      </c>
      <c r="J14" s="60">
        <f>I14*C14</f>
        <v>50000</v>
      </c>
      <c r="K14" s="82">
        <f>STDEV(F14,H14,J14)/AVERAGE(E14,G14,I14)*100</f>
        <v>0.57928120654477488</v>
      </c>
      <c r="L14" s="59">
        <f>ROUND((E14+G14+I14)/3,2)</f>
        <v>49833.33</v>
      </c>
      <c r="M14" s="37"/>
      <c r="N14" s="37"/>
      <c r="O14" s="37"/>
      <c r="P14" s="37"/>
      <c r="Q14" s="37"/>
      <c r="R14" s="37"/>
    </row>
    <row r="15" spans="1:24" s="3" customFormat="1" ht="20.25" customHeight="1" x14ac:dyDescent="0.2">
      <c r="A15" s="26">
        <v>2</v>
      </c>
      <c r="B15" s="27" t="s">
        <v>19</v>
      </c>
      <c r="C15" s="27">
        <v>1</v>
      </c>
      <c r="D15" s="80"/>
      <c r="E15" s="60">
        <v>49500</v>
      </c>
      <c r="F15" s="60">
        <f>E15*C15</f>
        <v>49500</v>
      </c>
      <c r="G15" s="27">
        <v>50000</v>
      </c>
      <c r="H15" s="60">
        <f>G15*C15</f>
        <v>50000</v>
      </c>
      <c r="I15" s="60">
        <v>50000</v>
      </c>
      <c r="J15" s="60">
        <f>I15*C15</f>
        <v>50000</v>
      </c>
      <c r="K15" s="83"/>
      <c r="L15" s="59">
        <f>ROUND((E15+G15+I15)/3,2)</f>
        <v>49833.33</v>
      </c>
      <c r="M15" s="37"/>
      <c r="N15" s="37"/>
      <c r="O15" s="37"/>
      <c r="P15" s="37"/>
      <c r="Q15" s="37"/>
      <c r="R15" s="37"/>
      <c r="S15" s="63"/>
      <c r="T15" s="64"/>
      <c r="U15" s="64"/>
      <c r="V15" s="64"/>
      <c r="W15" s="63"/>
    </row>
    <row r="16" spans="1:24" s="3" customFormat="1" ht="72.75" customHeight="1" x14ac:dyDescent="0.2">
      <c r="A16" s="26"/>
      <c r="B16" s="39"/>
      <c r="C16" s="58"/>
      <c r="D16" s="81"/>
      <c r="E16" s="8"/>
      <c r="F16" s="61">
        <f>SUM(F14:F15)</f>
        <v>99000</v>
      </c>
      <c r="G16" s="8"/>
      <c r="H16" s="61">
        <f>SUM(H14:H15)</f>
        <v>100000</v>
      </c>
      <c r="I16" s="8"/>
      <c r="J16" s="61">
        <f>SUM(J14:J15)</f>
        <v>100000</v>
      </c>
      <c r="K16" s="84"/>
      <c r="L16" s="59">
        <f>L14+L15</f>
        <v>99666.66</v>
      </c>
      <c r="M16" s="38"/>
      <c r="N16" s="38"/>
      <c r="O16" s="38"/>
      <c r="P16" s="38"/>
      <c r="Q16" s="38"/>
      <c r="R16" s="38"/>
      <c r="S16" s="63"/>
      <c r="T16" s="65"/>
      <c r="U16" s="65"/>
      <c r="V16" s="65"/>
      <c r="W16" s="65"/>
      <c r="X16" s="30"/>
    </row>
    <row r="17" spans="1:23" s="17" customFormat="1" ht="28.5" customHeight="1" x14ac:dyDescent="0.2">
      <c r="A17" s="68" t="s">
        <v>24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9"/>
      <c r="N17" s="35"/>
      <c r="O17" s="35"/>
      <c r="P17" s="35"/>
      <c r="Q17" s="35"/>
      <c r="R17" s="35"/>
      <c r="S17" s="35"/>
    </row>
    <row r="18" spans="1:23" ht="27" customHeight="1" x14ac:dyDescent="0.3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53"/>
      <c r="O18" s="34"/>
      <c r="P18" s="34"/>
      <c r="Q18" s="47"/>
      <c r="R18" s="34"/>
      <c r="S18" s="34"/>
      <c r="U18" s="50"/>
    </row>
    <row r="19" spans="1:23" ht="27" customHeight="1" x14ac:dyDescent="0.25">
      <c r="A19" s="67"/>
      <c r="B19" s="67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2"/>
      <c r="P19" s="46"/>
      <c r="Q19" s="46"/>
      <c r="R19" s="49"/>
      <c r="S19" s="48"/>
      <c r="U19" s="51"/>
    </row>
    <row r="20" spans="1:23" ht="27" customHeight="1" x14ac:dyDescent="0.2">
      <c r="A20" s="42"/>
      <c r="B20" s="42"/>
      <c r="C20" s="43"/>
      <c r="D20" s="42"/>
      <c r="E20" s="42"/>
      <c r="F20" s="42"/>
      <c r="G20" s="55"/>
      <c r="H20" s="42"/>
      <c r="I20" s="44"/>
      <c r="J20" s="42"/>
      <c r="K20" s="66"/>
      <c r="L20" s="66"/>
      <c r="M20" s="42"/>
      <c r="R20" s="45"/>
    </row>
    <row r="21" spans="1:23" ht="27" customHeight="1" x14ac:dyDescent="0.2">
      <c r="A21" s="42"/>
      <c r="B21" s="42"/>
      <c r="C21" s="43"/>
      <c r="D21" s="42"/>
      <c r="E21" s="42"/>
      <c r="F21" s="42"/>
      <c r="G21" s="55"/>
      <c r="H21" s="42"/>
      <c r="I21" s="42"/>
      <c r="J21" s="42"/>
      <c r="K21" s="42"/>
      <c r="L21" s="42"/>
      <c r="M21" s="42"/>
    </row>
    <row r="22" spans="1:23" ht="27" customHeight="1" x14ac:dyDescent="0.2">
      <c r="A22" s="42"/>
      <c r="B22" s="42"/>
      <c r="C22" s="43"/>
      <c r="D22" s="42"/>
      <c r="E22" s="42"/>
      <c r="F22" s="42"/>
      <c r="G22" s="55"/>
      <c r="H22" s="42"/>
      <c r="I22" s="42"/>
      <c r="J22" s="42"/>
      <c r="K22" s="42"/>
      <c r="L22" s="42"/>
      <c r="M22" s="41"/>
      <c r="S22" s="46"/>
    </row>
    <row r="23" spans="1:23" ht="27" customHeight="1" x14ac:dyDescent="0.2">
      <c r="A23" s="67"/>
      <c r="B23" s="67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55"/>
      <c r="S23" s="46"/>
    </row>
    <row r="24" spans="1:23" ht="27" customHeight="1" x14ac:dyDescent="0.2">
      <c r="A24" s="42"/>
      <c r="B24" s="42"/>
      <c r="C24" s="43"/>
      <c r="D24" s="42"/>
      <c r="E24" s="42"/>
      <c r="F24" s="42"/>
      <c r="G24" s="42"/>
      <c r="H24" s="42"/>
      <c r="I24" s="44"/>
      <c r="J24" s="42"/>
      <c r="K24" s="66"/>
      <c r="L24" s="66"/>
      <c r="M24" s="42"/>
    </row>
    <row r="25" spans="1:23" ht="27" customHeight="1" x14ac:dyDescent="0.2">
      <c r="A25" s="42"/>
      <c r="B25" s="42"/>
      <c r="C25" s="43"/>
      <c r="D25" s="42"/>
      <c r="E25" s="42"/>
      <c r="F25" s="42"/>
      <c r="G25" s="42"/>
      <c r="H25" s="42"/>
      <c r="I25" s="42"/>
      <c r="J25" s="42"/>
      <c r="K25" s="42"/>
      <c r="L25" s="42"/>
      <c r="M25" s="41"/>
      <c r="R25" s="54"/>
    </row>
    <row r="26" spans="1:23" ht="27" customHeight="1" x14ac:dyDescent="0.2">
      <c r="A26" s="67"/>
      <c r="B26" s="67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2"/>
      <c r="S26" s="45"/>
    </row>
    <row r="27" spans="1:23" ht="27" customHeight="1" x14ac:dyDescent="0.2">
      <c r="A27" s="42"/>
      <c r="B27" s="42"/>
      <c r="C27" s="43"/>
      <c r="D27" s="42"/>
      <c r="E27" s="42"/>
      <c r="F27" s="42"/>
      <c r="G27" s="42"/>
      <c r="H27" s="42"/>
      <c r="I27" s="44"/>
      <c r="J27" s="42"/>
      <c r="K27" s="66"/>
      <c r="L27" s="66"/>
      <c r="M27" s="42"/>
    </row>
    <row r="28" spans="1:23" ht="27" customHeight="1" x14ac:dyDescent="0.2">
      <c r="A28" s="42"/>
      <c r="B28" s="42"/>
      <c r="C28" s="43"/>
      <c r="D28" s="42"/>
      <c r="E28" s="42"/>
      <c r="F28" s="42"/>
      <c r="G28" s="42"/>
      <c r="H28" s="42"/>
      <c r="I28" s="42"/>
      <c r="J28" s="42"/>
      <c r="K28" s="42"/>
      <c r="L28" s="42"/>
      <c r="M28" s="41"/>
    </row>
    <row r="29" spans="1:23" ht="26.25" x14ac:dyDescent="0.2">
      <c r="C29" s="41"/>
      <c r="D29" s="41"/>
      <c r="E29" s="41"/>
      <c r="F29" s="41"/>
      <c r="G29" s="41"/>
      <c r="H29" s="41"/>
      <c r="I29" s="41"/>
      <c r="J29" s="41"/>
      <c r="L29" s="41"/>
      <c r="M29" s="42"/>
      <c r="T29" s="45"/>
    </row>
    <row r="30" spans="1:23" ht="26.25" x14ac:dyDescent="0.2">
      <c r="A30" s="67"/>
      <c r="B30" s="67"/>
      <c r="C30" s="43"/>
      <c r="D30" s="42"/>
      <c r="E30" s="42"/>
      <c r="F30" s="42"/>
      <c r="G30" s="42"/>
      <c r="H30" s="42"/>
      <c r="I30" s="44"/>
      <c r="J30" s="42"/>
      <c r="K30" s="62"/>
      <c r="L30" s="42"/>
    </row>
    <row r="31" spans="1:23" x14ac:dyDescent="0.2">
      <c r="W31" s="52"/>
    </row>
    <row r="32" spans="1:23" x14ac:dyDescent="0.2">
      <c r="W32" s="52"/>
    </row>
  </sheetData>
  <sheetProtection formatCells="0" formatColumns="0" formatRows="0" insertColumns="0" insertRows="0" insertHyperlinks="0" deleteColumns="0" deleteRows="0" sort="0" autoFilter="0" pivotTables="0"/>
  <mergeCells count="32">
    <mergeCell ref="A7:D7"/>
    <mergeCell ref="A8:D8"/>
    <mergeCell ref="E5:K5"/>
    <mergeCell ref="E6:K6"/>
    <mergeCell ref="E7:K7"/>
    <mergeCell ref="E8:K8"/>
    <mergeCell ref="A2:M2"/>
    <mergeCell ref="A3:M3"/>
    <mergeCell ref="A4:M4"/>
    <mergeCell ref="A5:D5"/>
    <mergeCell ref="A6:D6"/>
    <mergeCell ref="L10:L12"/>
    <mergeCell ref="K24:L24"/>
    <mergeCell ref="A26:B26"/>
    <mergeCell ref="K20:L20"/>
    <mergeCell ref="A23:B23"/>
    <mergeCell ref="B10:B12"/>
    <mergeCell ref="A10:A12"/>
    <mergeCell ref="E11:F11"/>
    <mergeCell ref="G11:H11"/>
    <mergeCell ref="D10:D12"/>
    <mergeCell ref="C10:C12"/>
    <mergeCell ref="K10:K12"/>
    <mergeCell ref="E10:J10"/>
    <mergeCell ref="I11:J11"/>
    <mergeCell ref="D14:D16"/>
    <mergeCell ref="K14:K16"/>
    <mergeCell ref="K27:L27"/>
    <mergeCell ref="A30:B30"/>
    <mergeCell ref="A17:M17"/>
    <mergeCell ref="A19:B19"/>
    <mergeCell ref="A18:M18"/>
  </mergeCells>
  <printOptions horizontalCentered="1" verticalCentered="1"/>
  <pageMargins left="0.23622047244094491" right="0.27559055118110237" top="0.23622047244094491" bottom="0.19" header="0.19" footer="0.19685039370078741"/>
  <pageSetup paperSize="9" scale="1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="60" zoomScaleNormal="60" workbookViewId="0">
      <selection sqref="A1:N9"/>
    </sheetView>
  </sheetViews>
  <sheetFormatPr defaultRowHeight="12.75" x14ac:dyDescent="0.2"/>
  <cols>
    <col min="1" max="1" width="4.5703125" customWidth="1"/>
    <col min="2" max="2" width="26" customWidth="1"/>
    <col min="4" max="4" width="11.42578125" bestFit="1" customWidth="1"/>
    <col min="5" max="5" width="21.140625" customWidth="1"/>
    <col min="6" max="6" width="18.28515625" customWidth="1"/>
    <col min="7" max="8" width="20.42578125" customWidth="1"/>
    <col min="9" max="9" width="20" customWidth="1"/>
    <col min="10" max="10" width="22.42578125" customWidth="1"/>
    <col min="11" max="11" width="33.85546875" customWidth="1"/>
    <col min="12" max="12" width="23.140625" customWidth="1"/>
    <col min="13" max="14" width="22.42578125" customWidth="1"/>
  </cols>
  <sheetData>
    <row r="1" spans="1:14" s="3" customFormat="1" ht="72" customHeight="1" x14ac:dyDescent="0.2">
      <c r="B1" s="102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4"/>
    </row>
    <row r="2" spans="1:14" s="5" customFormat="1" ht="66.75" customHeight="1" x14ac:dyDescent="0.3">
      <c r="A2" s="105"/>
      <c r="B2" s="107"/>
      <c r="C2" s="109"/>
      <c r="D2" s="110"/>
      <c r="E2" s="107"/>
      <c r="F2" s="112"/>
      <c r="G2" s="113"/>
      <c r="H2" s="113"/>
      <c r="I2" s="113"/>
      <c r="J2" s="114"/>
      <c r="K2" s="115"/>
      <c r="L2" s="94"/>
      <c r="M2" s="94"/>
      <c r="N2" s="94"/>
    </row>
    <row r="3" spans="1:14" s="5" customFormat="1" ht="132" customHeight="1" x14ac:dyDescent="0.3">
      <c r="A3" s="106"/>
      <c r="B3" s="108"/>
      <c r="C3" s="109"/>
      <c r="D3" s="111"/>
      <c r="E3" s="108"/>
      <c r="F3" s="4"/>
      <c r="G3" s="4"/>
      <c r="H3" s="4"/>
      <c r="I3" s="4"/>
      <c r="J3" s="4"/>
      <c r="K3" s="115"/>
      <c r="L3" s="95"/>
      <c r="M3" s="95"/>
      <c r="N3" s="95"/>
    </row>
    <row r="4" spans="1:14" s="3" customFormat="1" ht="43.5" customHeight="1" x14ac:dyDescent="0.2">
      <c r="A4" s="12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7"/>
      <c r="N4" s="7"/>
    </row>
    <row r="5" spans="1:14" s="3" customFormat="1" ht="220.5" customHeight="1" x14ac:dyDescent="0.2">
      <c r="A5" s="12"/>
      <c r="B5" s="14"/>
      <c r="C5" s="4"/>
      <c r="D5" s="4"/>
      <c r="E5" s="15"/>
      <c r="F5" s="8"/>
      <c r="G5" s="9"/>
      <c r="H5" s="9"/>
      <c r="I5" s="10"/>
      <c r="J5" s="10"/>
      <c r="K5" s="8"/>
      <c r="L5" s="11"/>
      <c r="M5" s="13"/>
      <c r="N5" s="13"/>
    </row>
    <row r="7" spans="1:14" ht="18.75" hidden="1" x14ac:dyDescent="0.3">
      <c r="C7" s="96"/>
      <c r="D7" s="96"/>
      <c r="E7" s="96"/>
      <c r="F7" s="96"/>
      <c r="G7" s="96"/>
      <c r="H7" s="96"/>
      <c r="I7" s="96"/>
      <c r="J7" s="2"/>
    </row>
    <row r="9" spans="1:14" s="17" customFormat="1" ht="45.75" customHeight="1" x14ac:dyDescent="0.2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16"/>
    </row>
    <row r="10" spans="1:14" s="17" customFormat="1" ht="45.75" customHeight="1" x14ac:dyDescent="0.2">
      <c r="A10" s="18"/>
      <c r="B10" s="100"/>
      <c r="C10" s="101"/>
      <c r="D10" s="101"/>
      <c r="E10" s="101"/>
      <c r="F10" s="101"/>
      <c r="G10" s="101"/>
      <c r="H10" s="101"/>
      <c r="I10" s="101"/>
      <c r="J10" s="101"/>
      <c r="K10" s="101"/>
      <c r="L10" s="16"/>
      <c r="M10" s="16"/>
      <c r="N10" s="16"/>
    </row>
    <row r="11" spans="1:14" ht="15.75" x14ac:dyDescent="0.25">
      <c r="M11" s="1"/>
      <c r="N11" s="1"/>
    </row>
    <row r="12" spans="1:14" hidden="1" x14ac:dyDescent="0.2">
      <c r="H12">
        <f>(760+700)/2</f>
        <v>730</v>
      </c>
    </row>
    <row r="13" spans="1:14" hidden="1" x14ac:dyDescent="0.2"/>
    <row r="14" spans="1:14" hidden="1" x14ac:dyDescent="0.2"/>
  </sheetData>
  <sheetProtection formatCells="0" formatColumns="0" formatRows="0" insertColumns="0" insertRows="0" insertHyperlinks="0" deleteColumns="0" deleteRows="0" sort="0" autoFilter="0" pivotTables="0"/>
  <mergeCells count="14">
    <mergeCell ref="N2:N3"/>
    <mergeCell ref="C7:I7"/>
    <mergeCell ref="A9:M9"/>
    <mergeCell ref="B10:K10"/>
    <mergeCell ref="B1:N1"/>
    <mergeCell ref="A2:A3"/>
    <mergeCell ref="B2:B3"/>
    <mergeCell ref="C2:C3"/>
    <mergeCell ref="D2:D3"/>
    <mergeCell ref="E2:E3"/>
    <mergeCell ref="F2:J2"/>
    <mergeCell ref="K2:K3"/>
    <mergeCell ref="L2:L3"/>
    <mergeCell ref="M2:M3"/>
  </mergeCells>
  <pageMargins left="0.23622047244094491" right="0.27559055118110237" top="0.27559055118110237" bottom="0.15748031496062992" header="0.51181102362204722" footer="0.51181102362204722"/>
  <pageSetup paperSize="9" scale="5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="60" zoomScaleNormal="60" workbookViewId="0">
      <selection activeCell="B1" sqref="A1:N9"/>
    </sheetView>
  </sheetViews>
  <sheetFormatPr defaultRowHeight="12.75" x14ac:dyDescent="0.2"/>
  <cols>
    <col min="1" max="1" width="4.5703125" customWidth="1"/>
    <col min="2" max="2" width="26" customWidth="1"/>
    <col min="4" max="4" width="11.42578125" bestFit="1" customWidth="1"/>
    <col min="5" max="5" width="21.140625" customWidth="1"/>
    <col min="6" max="6" width="18.28515625" customWidth="1"/>
    <col min="7" max="8" width="20.42578125" customWidth="1"/>
    <col min="9" max="9" width="20" customWidth="1"/>
    <col min="10" max="10" width="22.42578125" customWidth="1"/>
    <col min="11" max="11" width="33.85546875" customWidth="1"/>
    <col min="12" max="12" width="23.140625" customWidth="1"/>
    <col min="13" max="14" width="22.42578125" customWidth="1"/>
  </cols>
  <sheetData>
    <row r="1" spans="1:14" s="3" customFormat="1" ht="72" customHeight="1" x14ac:dyDescent="0.2">
      <c r="B1" s="102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4"/>
    </row>
    <row r="2" spans="1:14" s="5" customFormat="1" ht="66.75" customHeight="1" x14ac:dyDescent="0.3">
      <c r="A2" s="105"/>
      <c r="B2" s="107"/>
      <c r="C2" s="109"/>
      <c r="D2" s="110"/>
      <c r="E2" s="107"/>
      <c r="F2" s="112"/>
      <c r="G2" s="113"/>
      <c r="H2" s="113"/>
      <c r="I2" s="113"/>
      <c r="J2" s="114"/>
      <c r="K2" s="115"/>
      <c r="L2" s="94"/>
      <c r="M2" s="94"/>
      <c r="N2" s="94"/>
    </row>
    <row r="3" spans="1:14" s="5" customFormat="1" ht="132" customHeight="1" x14ac:dyDescent="0.3">
      <c r="A3" s="106"/>
      <c r="B3" s="108"/>
      <c r="C3" s="109"/>
      <c r="D3" s="111"/>
      <c r="E3" s="108"/>
      <c r="F3" s="4"/>
      <c r="G3" s="4"/>
      <c r="H3" s="4"/>
      <c r="I3" s="4"/>
      <c r="J3" s="4"/>
      <c r="K3" s="115"/>
      <c r="L3" s="95"/>
      <c r="M3" s="95"/>
      <c r="N3" s="95"/>
    </row>
    <row r="4" spans="1:14" s="3" customFormat="1" ht="43.5" customHeight="1" x14ac:dyDescent="0.2">
      <c r="A4" s="12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7"/>
      <c r="N4" s="7"/>
    </row>
    <row r="5" spans="1:14" s="3" customFormat="1" ht="232.5" customHeight="1" x14ac:dyDescent="0.2">
      <c r="A5" s="12"/>
      <c r="B5" s="14"/>
      <c r="C5" s="4"/>
      <c r="D5" s="4"/>
      <c r="E5" s="15"/>
      <c r="F5" s="8"/>
      <c r="G5" s="9"/>
      <c r="H5" s="9"/>
      <c r="I5" s="10"/>
      <c r="J5" s="10"/>
      <c r="K5" s="8"/>
      <c r="L5" s="11"/>
      <c r="M5" s="13"/>
      <c r="N5" s="13"/>
    </row>
    <row r="7" spans="1:14" ht="18.75" hidden="1" x14ac:dyDescent="0.3">
      <c r="C7" s="96"/>
      <c r="D7" s="96"/>
      <c r="E7" s="96"/>
      <c r="F7" s="96"/>
      <c r="G7" s="96"/>
      <c r="H7" s="96"/>
      <c r="I7" s="96"/>
      <c r="J7" s="2"/>
    </row>
    <row r="9" spans="1:14" s="17" customFormat="1" ht="45.75" customHeight="1" x14ac:dyDescent="0.2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9" s="16"/>
    </row>
    <row r="10" spans="1:14" s="17" customFormat="1" ht="45.75" customHeight="1" x14ac:dyDescent="0.2">
      <c r="A10" s="18"/>
      <c r="B10" s="100"/>
      <c r="C10" s="101"/>
      <c r="D10" s="101"/>
      <c r="E10" s="101"/>
      <c r="F10" s="101"/>
      <c r="G10" s="101"/>
      <c r="H10" s="101"/>
      <c r="I10" s="101"/>
      <c r="J10" s="101"/>
      <c r="K10" s="101"/>
      <c r="L10" s="16"/>
      <c r="M10" s="16"/>
      <c r="N10" s="16"/>
    </row>
    <row r="11" spans="1:14" ht="15.75" x14ac:dyDescent="0.25">
      <c r="M11" s="1"/>
      <c r="N11" s="1"/>
    </row>
    <row r="12" spans="1:14" hidden="1" x14ac:dyDescent="0.2">
      <c r="H12">
        <f>(760+700)/2</f>
        <v>730</v>
      </c>
    </row>
    <row r="13" spans="1:14" hidden="1" x14ac:dyDescent="0.2"/>
    <row r="14" spans="1:14" hidden="1" x14ac:dyDescent="0.2"/>
  </sheetData>
  <sheetProtection formatCells="0" formatColumns="0" formatRows="0" insertColumns="0" insertRows="0" insertHyperlinks="0" deleteColumns="0" deleteRows="0" sort="0" autoFilter="0" pivotTables="0"/>
  <mergeCells count="14">
    <mergeCell ref="C7:I7"/>
    <mergeCell ref="A9:M9"/>
    <mergeCell ref="B10:K10"/>
    <mergeCell ref="B1:N1"/>
    <mergeCell ref="A2:A3"/>
    <mergeCell ref="B2:B3"/>
    <mergeCell ref="C2:C3"/>
    <mergeCell ref="D2:D3"/>
    <mergeCell ref="E2:E3"/>
    <mergeCell ref="F2:J2"/>
    <mergeCell ref="K2:K3"/>
    <mergeCell ref="L2:L3"/>
    <mergeCell ref="M2:M3"/>
    <mergeCell ref="N2:N3"/>
  </mergeCells>
  <pageMargins left="0.23622047244094491" right="0.27559055118110237" top="0.27559055118110237" bottom="0.15748031496062992" header="0.51181102362204722" footer="0.51181102362204722"/>
  <pageSetup paperSize="9" scale="50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sqref="A1:D8"/>
    </sheetView>
  </sheetViews>
  <sheetFormatPr defaultRowHeight="12.75" x14ac:dyDescent="0.2"/>
  <cols>
    <col min="1" max="1" width="7.140625" customWidth="1"/>
    <col min="2" max="2" width="26.42578125" customWidth="1"/>
    <col min="3" max="3" width="17" customWidth="1"/>
  </cols>
  <sheetData>
    <row r="1" spans="1:4" ht="27.75" customHeight="1" x14ac:dyDescent="0.2">
      <c r="A1" s="116"/>
      <c r="B1" s="116"/>
      <c r="C1" s="116"/>
      <c r="D1" s="116"/>
    </row>
    <row r="2" spans="1:4" ht="21" customHeight="1" x14ac:dyDescent="0.2">
      <c r="A2" s="22"/>
      <c r="C2" s="20"/>
    </row>
    <row r="3" spans="1:4" ht="24.75" customHeight="1" x14ac:dyDescent="0.2">
      <c r="A3" s="22"/>
      <c r="C3" s="20"/>
    </row>
    <row r="4" spans="1:4" ht="24.75" customHeight="1" x14ac:dyDescent="0.2">
      <c r="A4" s="22"/>
      <c r="C4" s="20"/>
    </row>
    <row r="5" spans="1:4" ht="24" customHeight="1" x14ac:dyDescent="0.2">
      <c r="B5" s="19"/>
      <c r="C5" s="21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перевалка</vt:lpstr>
      <vt:lpstr>услуги РЖД</vt:lpstr>
      <vt:lpstr>хранение</vt:lpstr>
      <vt:lpstr>НМЦК</vt:lpstr>
      <vt:lpstr>перевалка!Область_печати</vt:lpstr>
      <vt:lpstr>'услуги РЖД'!Область_печати</vt:lpstr>
      <vt:lpstr>хранение!Область_печати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spodina_ev</cp:lastModifiedBy>
  <cp:lastPrinted>2026-05-21T01:20:45Z</cp:lastPrinted>
  <dcterms:created xsi:type="dcterms:W3CDTF">2013-07-18T05:59:05Z</dcterms:created>
  <dcterms:modified xsi:type="dcterms:W3CDTF">2026-05-27T09:14:06Z</dcterms:modified>
</cp:coreProperties>
</file>