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НМЦК" sheetId="2" r:id="rId1"/>
  </sheets>
  <definedNames>
    <definedName name="_xlnm.Print_Area" localSheetId="0">НМЦК!$A$1:$M$20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J8" i="2"/>
  <c r="I8" i="2"/>
  <c r="M8" i="2" s="1"/>
  <c r="K8" i="2" l="1"/>
  <c r="J7" i="2"/>
  <c r="I7" i="2"/>
  <c r="M7" i="2" s="1"/>
  <c r="K7" i="2" l="1"/>
  <c r="J6" i="2" l="1"/>
  <c r="I6" i="2"/>
  <c r="M6" i="2" s="1"/>
  <c r="M9" i="2" l="1"/>
  <c r="K6" i="2"/>
</calcChain>
</file>

<file path=xl/sharedStrings.xml><?xml version="1.0" encoding="utf-8"?>
<sst xmlns="http://schemas.openxmlformats.org/spreadsheetml/2006/main" count="29" uniqueCount="27">
  <si>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</si>
  <si>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</si>
  <si>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</si>
  <si>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</si>
  <si>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</si>
  <si>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</si>
  <si>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</si>
  <si>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Среднее квадратичное отклонение, рублей</t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</si>
  <si>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</si>
  <si>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</si>
  <si>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>Совокупность значений, используемых в расчете, при определении Н(М)ЦК  считается неоднородной, если коэффициент вариации цены превышает 33%. Как видно из таблицы совокупность значений, используемых в расчете однородна, что удовлетворяет условиям.</t>
  </si>
  <si>
    <t>Приложение 1</t>
  </si>
  <si>
    <t>ОКПД2/КТРУ</t>
  </si>
  <si>
    <t xml:space="preserve">Обоснование начальной (максимальной) цены контракта (Н(М)ЦК) 
</t>
  </si>
  <si>
    <r>
      <t>Расчет  Н(М)ЦК проведен методом сопоставимых рыночных цен (анализа рынка), которая  определяется по формуле, приведенной в столбце 13 таблицы, где:
НМЦК</t>
    </r>
    <r>
      <rPr>
        <vertAlign val="superscript"/>
        <sz val="9"/>
        <color indexed="8"/>
        <rFont val="Times New Roman"/>
        <family val="1"/>
        <charset val="204"/>
      </rPr>
      <t>рын</t>
    </r>
    <r>
      <rPr>
        <sz val="9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</si>
  <si>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</si>
  <si>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КП 1</t>
  </si>
  <si>
    <t>КП 2</t>
  </si>
  <si>
    <t>КП 3</t>
  </si>
  <si>
    <t>шт</t>
  </si>
  <si>
    <t>Проведение технического осмотра грузовых автомобилей (КАМАЗ 55111С гос.номер: Х004РС69; МАЗ642208 20 гос.номер:К008МВ150) категория N3</t>
  </si>
  <si>
    <t>Проведение технического осмотра легковых автомобилей (УАЗ 3962 гос.номер:С294РР69; УАЗ ССА220621-01 гос.номер:В312МК750)категория N1</t>
  </si>
  <si>
    <t xml:space="preserve">Проведение технического осмотра полуприцепа ЧИЗАП 99865 гос.номер:ВА058350 категория О4 </t>
  </si>
  <si>
    <r>
      <t xml:space="preserve">Средняя арифметическая цена за единицу, рублей                      </t>
    </r>
    <r>
      <rPr>
        <sz val="11"/>
        <color indexed="8"/>
        <rFont val="Times New Roman"/>
        <family val="1"/>
        <charset val="204"/>
      </rPr>
      <t xml:space="preserve"> &lt;</t>
    </r>
    <r>
      <rPr>
        <i/>
        <sz val="11"/>
        <color indexed="8"/>
        <rFont val="Times New Roman"/>
        <family val="1"/>
        <charset val="204"/>
      </rPr>
      <t>ц</t>
    </r>
    <r>
      <rPr>
        <sz val="11"/>
        <color indexed="8"/>
        <rFont val="Times New Roman"/>
        <family val="1"/>
        <charset val="204"/>
      </rPr>
      <t>&gt;</t>
    </r>
    <r>
      <rPr>
        <i/>
        <sz val="11"/>
        <color indexed="8"/>
        <rFont val="Times New Roman"/>
        <family val="1"/>
        <charset val="204"/>
      </rPr>
      <t xml:space="preserve">  = </t>
    </r>
    <r>
      <rPr>
        <sz val="11"/>
        <color indexed="8"/>
        <rFont val="Calibri"/>
        <family val="2"/>
        <charset val="204"/>
      </rPr>
      <t>Σ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i/>
        <sz val="11"/>
        <color indexed="8"/>
        <rFont val="Times New Roman"/>
        <family val="1"/>
        <charset val="204"/>
      </rPr>
      <t>/n</t>
    </r>
  </si>
  <si>
    <r>
      <t xml:space="preserve">коэффициент вариации цен V, (%)           </t>
    </r>
    <r>
      <rPr>
        <i/>
        <sz val="11"/>
        <color indexed="8"/>
        <rFont val="Times New Roman"/>
        <family val="1"/>
        <charset val="204"/>
      </rPr>
      <t xml:space="preserve">         </t>
    </r>
  </si>
  <si>
    <r>
      <t xml:space="preserve">Средняя  цена за единицу, рублей                      </t>
    </r>
    <r>
      <rPr>
        <sz val="11"/>
        <color indexed="8"/>
        <rFont val="Times New Roman"/>
        <family val="1"/>
        <charset val="204"/>
      </rPr>
      <t xml:space="preserve"> &lt;</t>
    </r>
    <r>
      <rPr>
        <i/>
        <sz val="11"/>
        <color indexed="8"/>
        <rFont val="Times New Roman"/>
        <family val="1"/>
        <charset val="204"/>
      </rPr>
      <t>ц</t>
    </r>
    <r>
      <rPr>
        <sz val="11"/>
        <color indexed="8"/>
        <rFont val="Times New Roman"/>
        <family val="1"/>
        <charset val="204"/>
      </rPr>
      <t>&gt;</t>
    </r>
    <r>
      <rPr>
        <i/>
        <sz val="11"/>
        <color indexed="8"/>
        <rFont val="Times New Roman"/>
        <family val="1"/>
        <charset val="204"/>
      </rPr>
      <t xml:space="preserve">  = </t>
    </r>
    <r>
      <rPr>
        <sz val="11"/>
        <color indexed="8"/>
        <rFont val="Calibri"/>
        <family val="2"/>
        <charset val="204"/>
      </rPr>
      <t>Σ</t>
    </r>
    <r>
      <rPr>
        <i/>
        <sz val="11"/>
        <color indexed="8"/>
        <rFont val="Times New Roman"/>
        <family val="1"/>
        <charset val="204"/>
      </rPr>
      <t>ц</t>
    </r>
    <r>
      <rPr>
        <i/>
        <vertAlign val="subscript"/>
        <sz val="11"/>
        <color indexed="8"/>
        <rFont val="Times New Roman"/>
        <family val="1"/>
        <charset val="204"/>
      </rPr>
      <t>i</t>
    </r>
    <r>
      <rPr>
        <i/>
        <sz val="11"/>
        <color indexed="8"/>
        <rFont val="Times New Roman"/>
        <family val="1"/>
        <charset val="204"/>
      </rPr>
      <t>/n</t>
    </r>
  </si>
  <si>
    <r>
      <rPr>
        <b/>
        <sz val="11"/>
        <color indexed="8"/>
        <rFont val="Times New Roman"/>
        <family val="1"/>
        <charset val="204"/>
      </rPr>
      <t>Н(М)ЦК</t>
    </r>
    <r>
      <rPr>
        <b/>
        <vertAlign val="superscript"/>
        <sz val="11"/>
        <color indexed="8"/>
        <rFont val="Times New Roman"/>
        <family val="1"/>
        <charset val="204"/>
      </rPr>
      <t>рын</t>
    </r>
    <r>
      <rPr>
        <b/>
        <sz val="11"/>
        <color indexed="8"/>
        <rFont val="Times New Roman"/>
        <family val="1"/>
        <charset val="204"/>
      </rPr>
      <t>, рублей</t>
    </r>
    <r>
      <rPr>
        <sz val="11"/>
        <color indexed="8"/>
        <rFont val="Times New Roman"/>
        <family val="1"/>
        <charset val="204"/>
      </rPr>
      <t xml:space="preserve">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</si>
</sst>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vertAlign val="subscript"/>
      <sz val="11"/>
      <color indexed="8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8" fillId="0" borderId="0" xfId="0" applyFont="1"/>
    <xf numFmtId="2" fontId="7" fillId="0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819150</xdr:rowOff>
    </xdr:from>
    <xdr:to>
      <xdr:col>10</xdr:col>
      <xdr:colOff>1448189</xdr:colOff>
      <xdr:row>3</xdr:row>
      <xdr:rowOff>1171575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3269" y="2150706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638175</xdr:rowOff>
    </xdr:from>
    <xdr:to>
      <xdr:col>9</xdr:col>
      <xdr:colOff>1362075</xdr:colOff>
      <xdr:row>3</xdr:row>
      <xdr:rowOff>1181100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62800" y="230505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</xdr:row>
      <xdr:rowOff>800100</xdr:rowOff>
    </xdr:from>
    <xdr:to>
      <xdr:col>12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showWhiteSpace="0" topLeftCell="C1" zoomScale="110" zoomScaleNormal="110" zoomScaleSheetLayoutView="98" workbookViewId="0">
      <selection activeCell="M6" sqref="M6"/>
    </sheetView>
  </sheetViews>
  <sheetFormatPr defaultColWidth="9.109375" defaultRowHeight="13.2" x14ac:dyDescent="0.25"/>
  <cols>
    <col min="1" max="1" width="2.88671875" style="1" bestFit="1" customWidth="1"/>
    <col min="2" max="2" width="37.6640625" style="1" customWidth="1"/>
    <col min="3" max="3" width="6.77734375" style="1" customWidth="1"/>
    <col min="4" max="4" width="3.6640625" style="1" customWidth="1"/>
    <col min="5" max="5" width="4.6640625" style="1" customWidth="1"/>
    <col min="6" max="6" width="9.6640625" style="1" bestFit="1" customWidth="1"/>
    <col min="7" max="7" width="8.6640625" style="1" bestFit="1" customWidth="1"/>
    <col min="8" max="8" width="9.6640625" style="1" bestFit="1" customWidth="1"/>
    <col min="9" max="9" width="17.109375" style="1" customWidth="1"/>
    <col min="10" max="10" width="22.33203125" style="1" customWidth="1"/>
    <col min="11" max="11" width="20.6640625" style="1" customWidth="1"/>
    <col min="12" max="12" width="17" style="1" customWidth="1"/>
    <col min="13" max="13" width="31.6640625" style="1" customWidth="1"/>
    <col min="14" max="16384" width="9.109375" style="1"/>
  </cols>
  <sheetData>
    <row r="1" spans="1:13" x14ac:dyDescent="0.25">
      <c r="B1" s="28" t="s">
        <v>11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7" customFormat="1" ht="12.75" customHeight="1" x14ac:dyDescent="0.25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7" customFormat="1" ht="75.75" customHeight="1" x14ac:dyDescent="0.25">
      <c r="A3" s="31" t="s">
        <v>0</v>
      </c>
      <c r="B3" s="31" t="s">
        <v>1</v>
      </c>
      <c r="C3" s="31" t="s">
        <v>12</v>
      </c>
      <c r="D3" s="31" t="s">
        <v>2</v>
      </c>
      <c r="E3" s="33" t="s">
        <v>3</v>
      </c>
      <c r="F3" s="35" t="s">
        <v>4</v>
      </c>
      <c r="G3" s="36"/>
      <c r="H3" s="36"/>
      <c r="I3" s="37" t="s">
        <v>5</v>
      </c>
      <c r="J3" s="38"/>
      <c r="K3" s="39"/>
      <c r="L3" s="8"/>
      <c r="M3" s="9" t="s">
        <v>6</v>
      </c>
    </row>
    <row r="4" spans="1:13" s="7" customFormat="1" ht="90.75" customHeight="1" x14ac:dyDescent="0.25">
      <c r="A4" s="32"/>
      <c r="B4" s="32"/>
      <c r="C4" s="32"/>
      <c r="D4" s="32"/>
      <c r="E4" s="34"/>
      <c r="F4" s="10" t="s">
        <v>16</v>
      </c>
      <c r="G4" s="10" t="s">
        <v>17</v>
      </c>
      <c r="H4" s="10" t="s">
        <v>18</v>
      </c>
      <c r="I4" s="9" t="s">
        <v>23</v>
      </c>
      <c r="J4" s="9" t="s">
        <v>7</v>
      </c>
      <c r="K4" s="11" t="s">
        <v>24</v>
      </c>
      <c r="L4" s="9" t="s">
        <v>25</v>
      </c>
      <c r="M4" s="12" t="s">
        <v>26</v>
      </c>
    </row>
    <row r="5" spans="1:13" s="7" customFormat="1" ht="13.8" x14ac:dyDescent="0.25">
      <c r="A5" s="13">
        <v>1</v>
      </c>
      <c r="B5" s="13">
        <v>2</v>
      </c>
      <c r="C5" s="14">
        <v>3</v>
      </c>
      <c r="D5" s="10">
        <v>4</v>
      </c>
      <c r="E5" s="13">
        <v>5</v>
      </c>
      <c r="F5" s="15">
        <v>6</v>
      </c>
      <c r="G5" s="15">
        <v>7</v>
      </c>
      <c r="H5" s="15">
        <v>8</v>
      </c>
      <c r="I5" s="15">
        <v>10</v>
      </c>
      <c r="J5" s="15">
        <v>11</v>
      </c>
      <c r="K5" s="10">
        <v>12</v>
      </c>
      <c r="L5" s="10">
        <v>13</v>
      </c>
      <c r="M5" s="15">
        <v>14</v>
      </c>
    </row>
    <row r="6" spans="1:13" s="7" customFormat="1" ht="61.8" customHeight="1" x14ac:dyDescent="0.25">
      <c r="A6" s="16">
        <v>1</v>
      </c>
      <c r="B6" s="17" t="s">
        <v>20</v>
      </c>
      <c r="C6" s="18"/>
      <c r="D6" s="19" t="s">
        <v>19</v>
      </c>
      <c r="E6" s="13">
        <v>2</v>
      </c>
      <c r="F6" s="42">
        <v>2587</v>
      </c>
      <c r="G6" s="43">
        <v>3800</v>
      </c>
      <c r="H6" s="43">
        <v>4000</v>
      </c>
      <c r="I6" s="20">
        <f t="shared" ref="I6:I8" si="0">(F6+G6+H6)/3</f>
        <v>3462.3333333333335</v>
      </c>
      <c r="J6" s="21">
        <f t="shared" ref="J6:J8" si="1">STDEV(F6:H6)</f>
        <v>764.62823210585941</v>
      </c>
      <c r="K6" s="22">
        <f t="shared" ref="K6:K8" si="2">J6/I6*100</f>
        <v>22.084188854506383</v>
      </c>
      <c r="L6" s="22">
        <f t="shared" ref="L6:L8" si="3">(F6+G6+H6)/3</f>
        <v>3462.3333333333335</v>
      </c>
      <c r="M6" s="22">
        <f t="shared" ref="M6" si="4">I6*E6</f>
        <v>6924.666666666667</v>
      </c>
    </row>
    <row r="7" spans="1:13" s="7" customFormat="1" ht="59.4" customHeight="1" x14ac:dyDescent="0.25">
      <c r="A7" s="16">
        <v>2</v>
      </c>
      <c r="B7" s="17" t="s">
        <v>21</v>
      </c>
      <c r="C7" s="18"/>
      <c r="D7" s="10" t="s">
        <v>19</v>
      </c>
      <c r="E7" s="13">
        <v>2</v>
      </c>
      <c r="F7" s="42">
        <v>1315</v>
      </c>
      <c r="G7" s="23">
        <v>2300</v>
      </c>
      <c r="H7" s="23">
        <v>2500</v>
      </c>
      <c r="I7" s="20">
        <f t="shared" si="0"/>
        <v>2038.3333333333333</v>
      </c>
      <c r="J7" s="21">
        <f t="shared" si="1"/>
        <v>634.35662945486195</v>
      </c>
      <c r="K7" s="22">
        <f t="shared" si="2"/>
        <v>31.121339139240977</v>
      </c>
      <c r="L7" s="22">
        <f t="shared" si="3"/>
        <v>2038.3333333333333</v>
      </c>
      <c r="M7" s="22">
        <f t="shared" ref="M7" si="5">I7*E7</f>
        <v>4076.6666666666665</v>
      </c>
    </row>
    <row r="8" spans="1:13" s="7" customFormat="1" ht="38.4" customHeight="1" x14ac:dyDescent="0.25">
      <c r="A8" s="10">
        <v>3</v>
      </c>
      <c r="B8" s="24" t="s">
        <v>22</v>
      </c>
      <c r="C8" s="25"/>
      <c r="D8" s="10" t="s">
        <v>19</v>
      </c>
      <c r="E8" s="13">
        <v>1</v>
      </c>
      <c r="F8" s="23">
        <v>1674</v>
      </c>
      <c r="G8" s="23">
        <v>2800</v>
      </c>
      <c r="H8" s="23">
        <v>3000</v>
      </c>
      <c r="I8" s="20">
        <f t="shared" si="0"/>
        <v>2491.3333333333335</v>
      </c>
      <c r="J8" s="21">
        <f t="shared" si="1"/>
        <v>714.86035932434663</v>
      </c>
      <c r="K8" s="22">
        <f t="shared" si="2"/>
        <v>28.693886512885197</v>
      </c>
      <c r="L8" s="22">
        <f t="shared" si="3"/>
        <v>2491.3333333333335</v>
      </c>
      <c r="M8" s="20">
        <f>I8*E8</f>
        <v>2491.3333333333335</v>
      </c>
    </row>
    <row r="9" spans="1:13" ht="99" customHeight="1" x14ac:dyDescent="0.25">
      <c r="B9" s="40" t="s">
        <v>14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2">
        <f>SUM(M6:M8)</f>
        <v>13492.666666666668</v>
      </c>
    </row>
    <row r="10" spans="1:13" ht="69" customHeight="1" x14ac:dyDescent="0.25">
      <c r="B10" s="26" t="s">
        <v>15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54" customHeight="1" x14ac:dyDescent="0.25">
      <c r="B11" s="26" t="s">
        <v>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57" customHeight="1" x14ac:dyDescent="0.25">
      <c r="B12" s="26" t="s">
        <v>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27" customHeight="1" x14ac:dyDescent="0.25">
      <c r="B13" s="27" t="s">
        <v>10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ht="31.2" customHeight="1" x14ac:dyDescent="0.25"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9.5" customHeight="1" x14ac:dyDescent="0.25">
      <c r="B15" s="5"/>
      <c r="C15" s="6"/>
      <c r="D15" s="4"/>
      <c r="E15" s="4"/>
      <c r="F15" s="4"/>
      <c r="G15" s="4"/>
      <c r="H15" s="4"/>
      <c r="I15" s="4"/>
      <c r="J15" s="4"/>
      <c r="K15" s="4"/>
      <c r="L15" s="4"/>
      <c r="M15" s="4"/>
    </row>
    <row r="17" spans="3:3" ht="5.25" customHeight="1" x14ac:dyDescent="0.25"/>
    <row r="18" spans="3:3" x14ac:dyDescent="0.25">
      <c r="C18" s="3"/>
    </row>
  </sheetData>
  <sortState ref="B11:B17">
    <sortCondition ref="B10"/>
  </sortState>
  <mergeCells count="14">
    <mergeCell ref="B10:M10"/>
    <mergeCell ref="B11:M11"/>
    <mergeCell ref="B12:M12"/>
    <mergeCell ref="B13:M13"/>
    <mergeCell ref="B1:M1"/>
    <mergeCell ref="A2:M2"/>
    <mergeCell ref="A3:A4"/>
    <mergeCell ref="B3:B4"/>
    <mergeCell ref="C3:C4"/>
    <mergeCell ref="D3:D4"/>
    <mergeCell ref="E3:E4"/>
    <mergeCell ref="F3:H3"/>
    <mergeCell ref="I3:K3"/>
    <mergeCell ref="B9:L9"/>
  </mergeCells>
  <pageMargins left="0.23622047244094491" right="0.23622047244094491" top="0.27559055118110237" bottom="0.19685039370078741" header="0.23622047244094491" footer="0.15748031496062992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2026-06-17T06:38:18Z</dcterms:modified>
</cp:coreProperties>
</file>