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Мобильный кондиционер МЧ-14 2шт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L34" i="1" l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K33" i="1"/>
  <c r="G33" i="1"/>
  <c r="F33" i="1"/>
  <c r="H33" i="1" s="1"/>
  <c r="L33" i="1" l="1"/>
  <c r="D44" i="1" s="1"/>
  <c r="E44" i="1" s="1"/>
  <c r="A33" i="1"/>
  <c r="H41" i="1" l="1"/>
  <c r="H42" i="1"/>
</calcChain>
</file>

<file path=xl/sharedStrings.xml><?xml version="1.0" encoding="utf-8"?>
<sst xmlns="http://schemas.openxmlformats.org/spreadsheetml/2006/main" count="169" uniqueCount="130">
  <si>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</si>
  <si>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</si>
  <si>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</si>
  <si>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</si>
  <si>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</si>
  <si>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</si>
  <si>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</si>
  <si>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</si>
  <si>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</si>
  <si>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</si>
  <si>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</si>
  <si>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</si>
  <si>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</si>
  <si>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</si>
  <si>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</si>
  <si>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</si>
  <si>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</si>
  <si>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</si>
  <si>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</si>
  <si>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</si>
  <si>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</si>
  <si>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</si>
  <si>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</si>
  <si>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</si>
  <si>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</si>
  <si>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</si>
  <si>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</si>
  <si>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</si>
  <si>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</si>
  <si>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</si>
  <si>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</si>
  <si>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</si>
  <si>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</si>
  <si>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</si>
  <si>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</si>
  <si>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</si>
  <si>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</si>
  <si>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</si>
  <si>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</si>
  <si>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</si>
  <si>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</si>
  <si>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</si>
  <si>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</si>
  <si>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</si>
  <si>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</si>
  <si>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</si>
  <si>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</si>
  <si>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</si>
  <si>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</si>
  <si>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</si>
  <si>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</si>
  <si>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</si>
  <si>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</si>
  <si>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</si>
  <si>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</si>
  <si>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</si>
  <si>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</si>
  <si>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</si>
  <si>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</si>
  <si>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</si>
  <si>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</si>
  <si>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</si>
  <si>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</si>
  <si>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</si>
  <si>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</si>
  <si>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</si>
  <si>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</si>
  <si>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</si>
  <si>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</si>
  <si>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</si>
  <si>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</si>
  <si>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</si>
  <si>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</si>
  <si>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</si>
  <si>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</si>
  <si>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</si>
  <si>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</si>
  <si>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</si>
  <si>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</si>
  <si>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</si>
  <si>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</si>
  <si>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</si>
  <si>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</si>
  <si>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</si>
  <si>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</si>
  <si>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</si>
  <si>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</si>
  <si>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</si>
  <si>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</si>
  <si>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</si>
  <si>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</si>
  <si>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</si>
  <si>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</si>
  <si>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</si>
  <si>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</si>
  <si>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</si>
  <si>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</si>
  <si>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</si>
  <si>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</si>
  <si>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</si>
  <si>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</si>
  <si>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</si>
  <si>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</si>
  <si>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</si>
  <si>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</si>
  <si>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</si>
  <si>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</si>
  <si>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</si>
  <si>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</si>
  <si>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</si>
  <si>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</si>
  <si>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</si>
  <si>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</si>
  <si>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</si>
  <si>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</si>
  <si>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</si>
  <si>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</si>
  <si>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</si>
  <si>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</si>
  <si>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</si>
  <si>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>шт</t>
  </si>
  <si>
    <t xml:space="preserve"> инспектор ОМСМТ и ИО</t>
  </si>
  <si>
    <t>Ответ на запрос ценовой инф-и 
КП №1
вход. 1040 от 27.07.2026</t>
  </si>
  <si>
    <t>Ответ на запрос ценовой инф-и 
КП №3
вход. 1042 от 27.07.2026</t>
  </si>
  <si>
    <t>Ответ на запрос ценовой инф-и 
КП №2
вход. 1041 от 27.07.2026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</si>
  <si>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</si>
  <si>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</si>
  <si>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Кондиционер бытовой ОКПД2 28.25.12.110</t>
  </si>
  <si>
    <t>Наименование объекта закупки</t>
  </si>
  <si>
    <t>Цена за 1 ед., используемая для расчета минимальной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</si>
</sst>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50</v>
      </c>
      <c r="H1" s="28" t="s">
        <v>51</v>
      </c>
    </row>
    <row r="2" spans="2:10" x14ac:dyDescent="0.25">
      <c r="B2" s="27"/>
      <c r="C2" s="27"/>
      <c r="D2" s="27" t="s">
        <v>15</v>
      </c>
      <c r="E2" s="27"/>
      <c r="G2" s="27"/>
      <c r="H2" s="27"/>
      <c r="I2" s="32" t="s">
        <v>52</v>
      </c>
      <c r="J2" s="27"/>
    </row>
    <row r="5" spans="2:10" x14ac:dyDescent="0.25">
      <c r="I5" s="29" t="s">
        <v>53</v>
      </c>
    </row>
    <row r="6" spans="2:10" x14ac:dyDescent="0.25">
      <c r="I6" s="29" t="s">
        <v>54</v>
      </c>
    </row>
    <row r="7" spans="2:10" x14ac:dyDescent="0.25">
      <c r="I7" s="29" t="s">
        <v>55</v>
      </c>
    </row>
    <row r="8" spans="2:10" x14ac:dyDescent="0.25">
      <c r="I8" s="26" t="s">
        <v>56</v>
      </c>
    </row>
    <row r="11" spans="2:10" ht="16.5" x14ac:dyDescent="0.25">
      <c r="F11" s="30" t="s">
        <v>57</v>
      </c>
    </row>
    <row r="13" spans="2:10" ht="30.75" customHeight="1" x14ac:dyDescent="0.25">
      <c r="B13" s="110" t="s">
        <v>58</v>
      </c>
      <c r="C13" s="110"/>
      <c r="D13" s="110"/>
      <c r="E13" s="110"/>
      <c r="F13" s="110"/>
      <c r="G13" s="110"/>
      <c r="H13" s="110"/>
      <c r="I13" s="110"/>
      <c r="J13" s="110"/>
    </row>
    <row r="14" spans="2:10" ht="33" customHeight="1" x14ac:dyDescent="0.25">
      <c r="B14" s="110" t="s">
        <v>59</v>
      </c>
      <c r="C14" s="110"/>
      <c r="D14" s="110"/>
      <c r="E14" s="110"/>
      <c r="F14" s="110"/>
      <c r="G14" s="110"/>
      <c r="H14" s="110"/>
      <c r="I14" s="110"/>
      <c r="J14" s="110"/>
    </row>
    <row r="16" spans="2:10" ht="44.25" customHeight="1" x14ac:dyDescent="0.25">
      <c r="B16" s="31" t="s">
        <v>60</v>
      </c>
      <c r="C16" s="111" t="s">
        <v>61</v>
      </c>
      <c r="D16" s="111"/>
      <c r="E16" s="111"/>
      <c r="F16" s="112" t="s">
        <v>62</v>
      </c>
      <c r="G16" s="111"/>
      <c r="H16" s="111"/>
      <c r="I16" s="111"/>
      <c r="J16" s="111"/>
    </row>
    <row r="17" spans="2:10" x14ac:dyDescent="0.25">
      <c r="B17" s="35" t="s">
        <v>63</v>
      </c>
      <c r="C17" s="92" t="s">
        <v>81</v>
      </c>
      <c r="D17" s="92"/>
      <c r="E17" s="92"/>
      <c r="F17" s="93" t="s">
        <v>82</v>
      </c>
      <c r="G17" s="94"/>
      <c r="H17" s="94"/>
      <c r="I17" s="94"/>
      <c r="J17" s="95"/>
    </row>
    <row r="18" spans="2:10" ht="45.75" customHeight="1" x14ac:dyDescent="0.25">
      <c r="B18" s="35" t="s">
        <v>64</v>
      </c>
      <c r="C18" s="105" t="s">
        <v>83</v>
      </c>
      <c r="D18" s="106"/>
      <c r="E18" s="107"/>
      <c r="F18" s="92"/>
      <c r="G18" s="92"/>
      <c r="H18" s="92"/>
      <c r="I18" s="92"/>
      <c r="J18" s="92"/>
    </row>
    <row r="19" spans="2:10" ht="33" customHeight="1" x14ac:dyDescent="0.25">
      <c r="B19" s="35" t="s">
        <v>65</v>
      </c>
      <c r="C19" s="108" t="s">
        <v>115</v>
      </c>
      <c r="D19" s="109"/>
      <c r="E19" s="109"/>
      <c r="F19" s="92"/>
      <c r="G19" s="92"/>
      <c r="H19" s="92"/>
      <c r="I19" s="92"/>
      <c r="J19" s="92"/>
    </row>
    <row r="20" spans="2:10" ht="45.75" customHeight="1" x14ac:dyDescent="0.25">
      <c r="B20" s="35" t="s">
        <v>66</v>
      </c>
      <c r="C20" s="108" t="s">
        <v>112</v>
      </c>
      <c r="D20" s="109"/>
      <c r="E20" s="109"/>
      <c r="F20" s="92"/>
      <c r="G20" s="92"/>
      <c r="H20" s="92"/>
      <c r="I20" s="92"/>
      <c r="J20" s="92"/>
    </row>
    <row r="21" spans="2:10" ht="92.25" customHeight="1" x14ac:dyDescent="0.25">
      <c r="B21" s="35" t="s">
        <v>67</v>
      </c>
      <c r="C21" s="105" t="s">
        <v>84</v>
      </c>
      <c r="D21" s="106"/>
      <c r="E21" s="107"/>
      <c r="F21" s="92"/>
      <c r="G21" s="92"/>
      <c r="H21" s="92"/>
      <c r="I21" s="92"/>
      <c r="J21" s="92"/>
    </row>
    <row r="22" spans="2:10" ht="30" customHeight="1" x14ac:dyDescent="0.25">
      <c r="B22" s="35" t="s">
        <v>70</v>
      </c>
      <c r="C22" s="89" t="s">
        <v>85</v>
      </c>
      <c r="D22" s="90"/>
      <c r="E22" s="91"/>
      <c r="F22" s="93" t="s">
        <v>88</v>
      </c>
      <c r="G22" s="94"/>
      <c r="H22" s="94"/>
      <c r="I22" s="94"/>
      <c r="J22" s="95"/>
    </row>
    <row r="23" spans="2:10" ht="78" customHeight="1" x14ac:dyDescent="0.25">
      <c r="B23" s="35" t="s">
        <v>71</v>
      </c>
      <c r="C23" s="101" t="s">
        <v>86</v>
      </c>
      <c r="D23" s="102"/>
      <c r="E23" s="103"/>
      <c r="F23" s="96" t="s">
        <v>87</v>
      </c>
      <c r="G23" s="92"/>
      <c r="H23" s="92"/>
      <c r="I23" s="92"/>
      <c r="J23" s="92"/>
    </row>
    <row r="24" spans="2:10" ht="77.25" customHeight="1" x14ac:dyDescent="0.25">
      <c r="B24" s="35" t="s">
        <v>68</v>
      </c>
      <c r="C24" s="96" t="s">
        <v>89</v>
      </c>
      <c r="D24" s="92"/>
      <c r="E24" s="92"/>
      <c r="F24" s="101" t="s">
        <v>90</v>
      </c>
      <c r="G24" s="102"/>
      <c r="H24" s="102"/>
      <c r="I24" s="102"/>
      <c r="J24" s="103"/>
    </row>
    <row r="25" spans="2:10" x14ac:dyDescent="0.25">
      <c r="B25" s="35" t="s">
        <v>69</v>
      </c>
      <c r="C25" s="92" t="s">
        <v>91</v>
      </c>
      <c r="D25" s="92"/>
      <c r="E25" s="92"/>
      <c r="F25" s="97" t="s">
        <v>92</v>
      </c>
      <c r="G25" s="97"/>
      <c r="H25" s="97"/>
      <c r="I25" s="97"/>
      <c r="J25" s="97"/>
    </row>
    <row r="26" spans="2:10" ht="29.25" customHeight="1" x14ac:dyDescent="0.25">
      <c r="B26" s="35" t="s">
        <v>72</v>
      </c>
      <c r="C26" s="89" t="s">
        <v>95</v>
      </c>
      <c r="D26" s="90"/>
      <c r="E26" s="91"/>
      <c r="F26" s="93" t="s">
        <v>96</v>
      </c>
      <c r="G26" s="94"/>
      <c r="H26" s="94"/>
      <c r="I26" s="94"/>
      <c r="J26" s="95"/>
    </row>
    <row r="27" spans="2:10" ht="30" customHeight="1" x14ac:dyDescent="0.25">
      <c r="B27" s="35" t="s">
        <v>73</v>
      </c>
      <c r="C27" s="89" t="s">
        <v>97</v>
      </c>
      <c r="D27" s="90"/>
      <c r="E27" s="91"/>
      <c r="F27" s="92"/>
      <c r="G27" s="92"/>
      <c r="H27" s="92"/>
      <c r="I27" s="92"/>
      <c r="J27" s="92"/>
    </row>
    <row r="28" spans="2:10" ht="63" customHeight="1" x14ac:dyDescent="0.25">
      <c r="B28" s="35" t="s">
        <v>74</v>
      </c>
      <c r="C28" s="89" t="s">
        <v>98</v>
      </c>
      <c r="D28" s="90"/>
      <c r="E28" s="91"/>
      <c r="F28" s="92"/>
      <c r="G28" s="92"/>
      <c r="H28" s="92"/>
      <c r="I28" s="92"/>
      <c r="J28" s="92"/>
    </row>
    <row r="29" spans="2:10" ht="32.25" customHeight="1" x14ac:dyDescent="0.25">
      <c r="B29" s="35" t="s">
        <v>75</v>
      </c>
      <c r="C29" s="89" t="s">
        <v>99</v>
      </c>
      <c r="D29" s="90"/>
      <c r="E29" s="91"/>
      <c r="F29" s="92"/>
      <c r="G29" s="92"/>
      <c r="H29" s="92"/>
      <c r="I29" s="92"/>
      <c r="J29" s="92"/>
    </row>
    <row r="30" spans="2:10" ht="30.75" customHeight="1" x14ac:dyDescent="0.25">
      <c r="B30" s="35" t="s">
        <v>76</v>
      </c>
      <c r="C30" s="96" t="s">
        <v>100</v>
      </c>
      <c r="D30" s="96"/>
      <c r="E30" s="96"/>
      <c r="F30" s="97" t="s">
        <v>101</v>
      </c>
      <c r="G30" s="97"/>
      <c r="H30" s="97"/>
      <c r="I30" s="97"/>
      <c r="J30" s="97"/>
    </row>
    <row r="31" spans="2:10" ht="18" customHeight="1" x14ac:dyDescent="0.25">
      <c r="B31" s="35" t="s">
        <v>77</v>
      </c>
      <c r="C31" s="96" t="s">
        <v>93</v>
      </c>
      <c r="D31" s="96"/>
      <c r="E31" s="96"/>
      <c r="F31" s="104" t="s">
        <v>94</v>
      </c>
      <c r="G31" s="104"/>
      <c r="H31" s="104"/>
      <c r="I31" s="104"/>
      <c r="J31" s="104"/>
    </row>
    <row r="32" spans="2:10" ht="30.75" customHeight="1" x14ac:dyDescent="0.25">
      <c r="B32" s="36" t="s">
        <v>78</v>
      </c>
      <c r="C32" s="89" t="s">
        <v>102</v>
      </c>
      <c r="D32" s="90"/>
      <c r="E32" s="91"/>
      <c r="F32" s="82">
        <v>23536.240000000002</v>
      </c>
      <c r="G32" s="83"/>
      <c r="H32" s="83"/>
      <c r="I32" s="83"/>
      <c r="J32" s="84"/>
    </row>
    <row r="33" spans="2:10" ht="18" customHeight="1" x14ac:dyDescent="0.25">
      <c r="B33" s="76" t="s">
        <v>79</v>
      </c>
      <c r="C33" s="78" t="s">
        <v>104</v>
      </c>
      <c r="D33" s="79"/>
      <c r="E33" s="79"/>
      <c r="F33" s="33" t="s">
        <v>103</v>
      </c>
      <c r="G33" s="85">
        <f>F32*0.05</f>
        <v>1176.8120000000001</v>
      </c>
      <c r="H33" s="85"/>
      <c r="I33" s="85"/>
      <c r="J33" s="86"/>
    </row>
    <row r="34" spans="2:10" ht="43.5" customHeight="1" x14ac:dyDescent="0.25">
      <c r="B34" s="77"/>
      <c r="C34" s="80"/>
      <c r="D34" s="81"/>
      <c r="E34" s="81"/>
      <c r="F34" s="34" t="s">
        <v>105</v>
      </c>
      <c r="G34" s="87">
        <f>F32*0.01</f>
        <v>235.36240000000001</v>
      </c>
      <c r="H34" s="87"/>
      <c r="I34" s="87"/>
      <c r="J34" s="88"/>
    </row>
    <row r="35" spans="2:10" ht="76.5" customHeight="1" x14ac:dyDescent="0.25">
      <c r="B35" s="35" t="s">
        <v>80</v>
      </c>
      <c r="C35" s="89" t="s">
        <v>106</v>
      </c>
      <c r="D35" s="90"/>
      <c r="E35" s="91"/>
      <c r="F35" s="98" t="s">
        <v>111</v>
      </c>
      <c r="G35" s="99"/>
      <c r="H35" s="99"/>
      <c r="I35" s="99"/>
      <c r="J35" s="100"/>
    </row>
    <row r="36" spans="2:10" ht="63" customHeight="1" x14ac:dyDescent="0.25">
      <c r="B36" s="35" t="s">
        <v>113</v>
      </c>
      <c r="C36" s="89" t="s">
        <v>114</v>
      </c>
      <c r="D36" s="90"/>
      <c r="E36" s="91"/>
      <c r="F36" s="92"/>
      <c r="G36" s="92"/>
      <c r="H36" s="92"/>
      <c r="I36" s="92"/>
      <c r="J36" s="92"/>
    </row>
    <row r="39" spans="2:10" x14ac:dyDescent="0.25">
      <c r="B39" s="13" t="s">
        <v>108</v>
      </c>
      <c r="I39" s="13" t="s">
        <v>107</v>
      </c>
    </row>
    <row r="42" spans="2:10" x14ac:dyDescent="0.25">
      <c r="B42" s="13" t="s">
        <v>109</v>
      </c>
      <c r="I42" s="37" t="s">
        <v>110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9</v>
      </c>
    </row>
    <row r="2" spans="1:9" ht="15.75" x14ac:dyDescent="0.25">
      <c r="E2" s="13"/>
    </row>
    <row r="3" spans="1:9" x14ac:dyDescent="0.25">
      <c r="H3" s="114">
        <f ca="1">TODAY()</f>
        <v>46239</v>
      </c>
      <c r="I3" s="114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11</v>
      </c>
      <c r="B5" s="23"/>
      <c r="C5" s="115" t="s">
        <v>116</v>
      </c>
      <c r="D5" s="115"/>
      <c r="E5" s="115"/>
      <c r="F5" s="115"/>
      <c r="G5" s="115"/>
      <c r="H5" s="115"/>
      <c r="I5" s="23"/>
    </row>
    <row r="6" spans="1:9" x14ac:dyDescent="0.25">
      <c r="A6" s="24" t="s">
        <v>10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3" t="s">
        <v>47</v>
      </c>
      <c r="B7" s="113"/>
      <c r="C7" s="113"/>
      <c r="D7" s="113"/>
      <c r="E7" s="113"/>
      <c r="F7" s="113"/>
      <c r="G7" s="113"/>
      <c r="H7" s="113"/>
      <c r="I7" s="113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12</v>
      </c>
    </row>
    <row r="10" spans="1:9" ht="40.5" customHeight="1" x14ac:dyDescent="0.25">
      <c r="A10" s="116" t="str">
        <f>INDEX(Лист3!C:C,MATCH(A7,Лист3!B:B,0))</f>
        <v>Продукты питания</v>
      </c>
      <c r="B10" s="116"/>
      <c r="C10" s="116"/>
      <c r="D10" s="116"/>
      <c r="E10" s="116"/>
      <c r="F10" s="116"/>
      <c r="G10" s="116"/>
      <c r="H10" s="116"/>
      <c r="I10" s="116"/>
    </row>
    <row r="11" spans="1:9" x14ac:dyDescent="0.25">
      <c r="A11" s="22" t="s">
        <v>25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16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16"/>
      <c r="D12" s="116"/>
      <c r="E12" s="116"/>
      <c r="F12" s="116"/>
      <c r="G12" s="116"/>
      <c r="H12" s="116"/>
      <c r="I12" s="116"/>
    </row>
    <row r="13" spans="1:9" x14ac:dyDescent="0.25">
      <c r="A13" s="18"/>
    </row>
    <row r="14" spans="1:9" x14ac:dyDescent="0.25">
      <c r="A14" s="11" t="s">
        <v>13</v>
      </c>
    </row>
    <row r="15" spans="1:9" ht="189.75" customHeight="1" x14ac:dyDescent="0.25">
      <c r="A15" s="116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16"/>
      <c r="C15" s="116"/>
      <c r="D15" s="116"/>
      <c r="E15" s="116"/>
      <c r="F15" s="116"/>
      <c r="G15" s="116"/>
      <c r="H15" s="116"/>
      <c r="I15" s="116"/>
    </row>
    <row r="18" spans="1:8" x14ac:dyDescent="0.25">
      <c r="A18" s="10" t="s">
        <v>14</v>
      </c>
      <c r="H18" s="10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B6" sqref="B6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19" t="s">
        <v>18</v>
      </c>
      <c r="E1" s="120"/>
      <c r="F1" s="120"/>
      <c r="G1" s="120"/>
      <c r="H1" s="120"/>
      <c r="I1" s="120"/>
      <c r="J1" s="118"/>
      <c r="K1" s="118"/>
      <c r="L1" s="118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2">
        <f ca="1">TODAY()</f>
        <v>46239</v>
      </c>
      <c r="L2" s="122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1" t="s">
        <v>126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16</v>
      </c>
    </row>
    <row r="5" spans="1:19" ht="96.75" customHeight="1" x14ac:dyDescent="0.25">
      <c r="A5" s="43" t="s">
        <v>4</v>
      </c>
      <c r="B5" s="125" t="s">
        <v>128</v>
      </c>
      <c r="C5" s="44" t="s">
        <v>122</v>
      </c>
      <c r="D5" s="44" t="s">
        <v>124</v>
      </c>
      <c r="E5" s="44" t="s">
        <v>123</v>
      </c>
      <c r="F5" s="45" t="s">
        <v>0</v>
      </c>
      <c r="G5" s="45" t="s">
        <v>1</v>
      </c>
      <c r="H5" s="45" t="s">
        <v>5</v>
      </c>
      <c r="I5" s="45" t="s">
        <v>7</v>
      </c>
      <c r="J5" s="45" t="s">
        <v>8</v>
      </c>
      <c r="K5" s="126" t="s">
        <v>129</v>
      </c>
      <c r="L5" s="46" t="s">
        <v>6</v>
      </c>
    </row>
    <row r="6" spans="1:19" s="39" customFormat="1" ht="87" customHeight="1" x14ac:dyDescent="0.25">
      <c r="A6" s="52">
        <v>1</v>
      </c>
      <c r="B6" s="73" t="s">
        <v>127</v>
      </c>
      <c r="C6" s="47">
        <v>25490</v>
      </c>
      <c r="D6" s="47">
        <v>25500</v>
      </c>
      <c r="E6" s="47">
        <v>25490</v>
      </c>
      <c r="F6" s="48">
        <f>AVERAGE(C6:E6)</f>
        <v>25493.333333333332</v>
      </c>
      <c r="G6" s="48">
        <f>STDEVA(C6:E6)</f>
        <v>5.7735026918962582</v>
      </c>
      <c r="H6" s="49">
        <f>IF(F6&gt;0,STDEVA(C6:E6)/(SUM(C6:E6)/COUNTIF(C6:E6,"&gt;0")),0)</f>
        <v>2.2647107839551223E-4</v>
      </c>
      <c r="I6" s="50" t="s">
        <v>120</v>
      </c>
      <c r="J6" s="50">
        <v>2</v>
      </c>
      <c r="K6" s="48">
        <v>25490</v>
      </c>
      <c r="L6" s="51">
        <f>K6*J6</f>
        <v>50980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3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45.75" hidden="1" customHeight="1" x14ac:dyDescent="0.25">
      <c r="A33" s="6" t="str">
        <f t="shared" si="5"/>
        <v/>
      </c>
      <c r="B33" s="15"/>
      <c r="C33" s="16">
        <v>0</v>
      </c>
      <c r="D33" s="16">
        <v>0</v>
      </c>
      <c r="E33" s="16">
        <v>0</v>
      </c>
      <c r="F33" s="7">
        <f>AVERAGE(C33:E33)</f>
        <v>0</v>
      </c>
      <c r="G33" s="7">
        <f>STDEVA(C33:E33)</f>
        <v>0</v>
      </c>
      <c r="H33" s="14">
        <f>IF(F33&gt;0,STDEVA(C33:E33)/(SUM(C33:E33)/COUNTIF(C33:E33,"&gt;0")),0)</f>
        <v>0</v>
      </c>
      <c r="I33" s="6" t="s">
        <v>3</v>
      </c>
      <c r="J33" s="6">
        <v>1</v>
      </c>
      <c r="K33" s="9">
        <f>ROUND(AVERAGE(C33:E33),2)</f>
        <v>0</v>
      </c>
      <c r="L33" s="9">
        <f>J33*K33</f>
        <v>0</v>
      </c>
    </row>
    <row r="34" spans="1:12" ht="17.25" customHeight="1" thickBot="1" x14ac:dyDescent="0.3">
      <c r="A34" s="53"/>
      <c r="B34" s="54"/>
      <c r="C34" s="54"/>
      <c r="D34" s="54"/>
      <c r="E34" s="54"/>
      <c r="F34" s="54"/>
      <c r="G34" s="54"/>
      <c r="H34" s="55"/>
      <c r="I34" s="54"/>
      <c r="J34" s="54"/>
      <c r="K34" s="56" t="s">
        <v>2</v>
      </c>
      <c r="L34" s="57">
        <f>SUBTOTAL(9,L6:L6)</f>
        <v>50980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8"/>
      <c r="I35" s="40"/>
      <c r="J35" s="40"/>
      <c r="K35" s="59"/>
      <c r="L35" s="60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8"/>
      <c r="I36" s="40"/>
      <c r="J36" s="40"/>
      <c r="K36" s="59"/>
      <c r="L36" s="60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8"/>
      <c r="I37" s="40"/>
      <c r="J37" s="40"/>
      <c r="K37" s="59"/>
      <c r="L37" s="60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8"/>
      <c r="I38" s="40"/>
      <c r="J38" s="40"/>
      <c r="K38" s="59"/>
      <c r="L38" s="60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8"/>
      <c r="I39" s="40"/>
      <c r="J39" s="40"/>
      <c r="K39" s="59"/>
      <c r="L39" s="60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8"/>
      <c r="I40" s="40"/>
      <c r="J40" s="40"/>
      <c r="K40" s="59"/>
      <c r="L40" s="60"/>
    </row>
    <row r="41" spans="1:12" ht="15.75" x14ac:dyDescent="0.25">
      <c r="A41" s="40"/>
      <c r="B41" s="40"/>
      <c r="C41" s="40"/>
      <c r="D41" s="40"/>
      <c r="E41" s="40"/>
      <c r="F41" s="40"/>
      <c r="G41" s="61">
        <v>0.01</v>
      </c>
      <c r="H41" s="62">
        <f>D44*0.01</f>
        <v>509.8</v>
      </c>
      <c r="I41" s="40"/>
      <c r="J41" s="40"/>
      <c r="K41" s="59"/>
      <c r="L41" s="60"/>
    </row>
    <row r="42" spans="1:12" ht="15" customHeight="1" x14ac:dyDescent="0.25">
      <c r="A42" s="40"/>
      <c r="B42" s="40"/>
      <c r="C42" s="40"/>
      <c r="D42" s="40"/>
      <c r="E42" s="40"/>
      <c r="F42" s="40"/>
      <c r="G42" s="63">
        <v>0.05</v>
      </c>
      <c r="H42" s="62">
        <f>D44*0.05</f>
        <v>2549</v>
      </c>
      <c r="I42" s="40"/>
      <c r="J42" s="40"/>
      <c r="K42" s="59"/>
      <c r="L42" s="60"/>
    </row>
    <row r="43" spans="1:12" ht="15.75" hidden="1" x14ac:dyDescent="0.25">
      <c r="B43" s="123"/>
      <c r="C43" s="124"/>
      <c r="H43" s="4"/>
      <c r="K43" s="2"/>
      <c r="L43" s="5"/>
    </row>
    <row r="44" spans="1:12" ht="15.75" customHeight="1" x14ac:dyDescent="0.25">
      <c r="A44" s="42"/>
      <c r="B44" s="64" t="s">
        <v>118</v>
      </c>
      <c r="C44" s="65"/>
      <c r="D44" s="66">
        <f>(L34)</f>
        <v>50980</v>
      </c>
      <c r="E44" s="67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50 980 (Пятьдесят тысяч девятьсот восемьдесят) рублей ,00коп.</v>
      </c>
      <c r="F44" s="40"/>
      <c r="G44" s="40"/>
      <c r="H44" s="58"/>
      <c r="I44" s="40"/>
      <c r="J44" s="40"/>
      <c r="K44" s="59"/>
      <c r="L44" s="60"/>
    </row>
    <row r="45" spans="1:12" ht="20.25" customHeight="1" x14ac:dyDescent="0.25">
      <c r="A45" s="40"/>
      <c r="B45" s="68"/>
      <c r="C45" s="68"/>
      <c r="D45" s="69"/>
      <c r="E45" s="67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17" t="s">
        <v>117</v>
      </c>
      <c r="B46" s="117"/>
      <c r="C46" s="117"/>
      <c r="D46" s="117"/>
      <c r="E46" s="117"/>
      <c r="F46" s="117"/>
      <c r="G46" s="117"/>
      <c r="H46" s="117"/>
      <c r="I46" s="42"/>
      <c r="J46" s="42"/>
      <c r="K46" s="42"/>
      <c r="L46" s="40"/>
    </row>
    <row r="47" spans="1:12" ht="15.75" x14ac:dyDescent="0.25">
      <c r="A47" s="40"/>
      <c r="B47" s="70" t="s">
        <v>125</v>
      </c>
      <c r="C47" s="40"/>
      <c r="D47" s="40"/>
      <c r="E47" s="67"/>
      <c r="F47" s="42"/>
      <c r="G47" s="71"/>
      <c r="H47" s="42"/>
      <c r="I47" s="42"/>
      <c r="J47" s="42"/>
      <c r="K47" s="42"/>
      <c r="L47" s="40"/>
    </row>
    <row r="48" spans="1:12" s="75" customFormat="1" ht="15.75" x14ac:dyDescent="0.25">
      <c r="A48" s="74"/>
      <c r="B48" s="70"/>
      <c r="C48" s="74"/>
      <c r="D48" s="74"/>
      <c r="E48" s="67"/>
      <c r="F48" s="42"/>
      <c r="G48" s="71"/>
      <c r="H48" s="42"/>
      <c r="I48" s="42"/>
      <c r="J48" s="42"/>
      <c r="K48" s="42"/>
      <c r="L48" s="74"/>
    </row>
    <row r="49" spans="1:12" s="10" customFormat="1" x14ac:dyDescent="0.25">
      <c r="A49" s="72"/>
      <c r="B49" s="72" t="s">
        <v>121</v>
      </c>
      <c r="C49" s="72"/>
      <c r="D49" s="72"/>
      <c r="E49" s="72"/>
      <c r="F49" s="72"/>
      <c r="G49" s="72"/>
      <c r="H49" s="72" t="s">
        <v>119</v>
      </c>
      <c r="I49" s="72"/>
      <c r="J49" s="72"/>
      <c r="K49" s="72"/>
      <c r="L49" s="72"/>
    </row>
    <row r="50" spans="1:12" s="10" customForma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26</v>
      </c>
      <c r="C4" s="19" t="s">
        <v>34</v>
      </c>
      <c r="D4" s="20" t="s">
        <v>17</v>
      </c>
    </row>
    <row r="5" spans="2:4" ht="150" x14ac:dyDescent="0.25">
      <c r="B5" s="19" t="s">
        <v>42</v>
      </c>
      <c r="C5" s="19" t="s">
        <v>34</v>
      </c>
      <c r="D5" s="20" t="s">
        <v>41</v>
      </c>
    </row>
    <row r="6" spans="2:4" ht="195" x14ac:dyDescent="0.25">
      <c r="B6" s="19" t="s">
        <v>19</v>
      </c>
      <c r="C6" s="19" t="s">
        <v>23</v>
      </c>
      <c r="D6" s="20" t="s">
        <v>20</v>
      </c>
    </row>
    <row r="7" spans="2:4" ht="150" x14ac:dyDescent="0.25">
      <c r="B7" s="19" t="s">
        <v>21</v>
      </c>
      <c r="C7" s="19" t="s">
        <v>27</v>
      </c>
      <c r="D7" s="20" t="s">
        <v>24</v>
      </c>
    </row>
    <row r="8" spans="2:4" ht="150" x14ac:dyDescent="0.25">
      <c r="B8" s="19" t="s">
        <v>22</v>
      </c>
      <c r="C8" s="19" t="s">
        <v>36</v>
      </c>
      <c r="D8" s="20" t="s">
        <v>24</v>
      </c>
    </row>
    <row r="9" spans="2:4" ht="210" x14ac:dyDescent="0.25">
      <c r="B9" s="19" t="s">
        <v>28</v>
      </c>
      <c r="C9" s="19" t="s">
        <v>30</v>
      </c>
      <c r="D9" s="20" t="s">
        <v>29</v>
      </c>
    </row>
    <row r="10" spans="2:4" ht="210" x14ac:dyDescent="0.25">
      <c r="B10" s="19" t="s">
        <v>31</v>
      </c>
      <c r="C10" s="19" t="s">
        <v>32</v>
      </c>
      <c r="D10" s="20" t="s">
        <v>29</v>
      </c>
    </row>
    <row r="11" spans="2:4" ht="150" x14ac:dyDescent="0.25">
      <c r="B11" s="19" t="s">
        <v>26</v>
      </c>
      <c r="C11" s="19" t="s">
        <v>35</v>
      </c>
      <c r="D11" s="20" t="s">
        <v>24</v>
      </c>
    </row>
    <row r="12" spans="2:4" ht="150" x14ac:dyDescent="0.25">
      <c r="B12" s="19" t="s">
        <v>33</v>
      </c>
      <c r="C12" s="19" t="s">
        <v>37</v>
      </c>
      <c r="D12" s="20" t="s">
        <v>38</v>
      </c>
    </row>
    <row r="13" spans="2:4" ht="210" x14ac:dyDescent="0.25">
      <c r="B13" s="19" t="s">
        <v>47</v>
      </c>
      <c r="C13" s="19" t="s">
        <v>37</v>
      </c>
      <c r="D13" s="20" t="s">
        <v>29</v>
      </c>
    </row>
    <row r="14" spans="2:4" ht="210" x14ac:dyDescent="0.25">
      <c r="B14" s="19" t="s">
        <v>39</v>
      </c>
      <c r="C14" s="19" t="s">
        <v>40</v>
      </c>
      <c r="D14" s="20" t="s">
        <v>29</v>
      </c>
    </row>
    <row r="15" spans="2:4" ht="210" x14ac:dyDescent="0.25">
      <c r="B15" s="19" t="s">
        <v>43</v>
      </c>
      <c r="C15" s="19" t="s">
        <v>44</v>
      </c>
      <c r="D15" s="20" t="s">
        <v>29</v>
      </c>
    </row>
    <row r="16" spans="2:4" ht="210" x14ac:dyDescent="0.25">
      <c r="B16" s="19" t="s">
        <v>45</v>
      </c>
      <c r="C16" s="19" t="s">
        <v>46</v>
      </c>
      <c r="D16" s="20" t="s">
        <v>29</v>
      </c>
    </row>
    <row r="17" spans="2:4" ht="210" x14ac:dyDescent="0.25">
      <c r="B17" s="19" t="s">
        <v>48</v>
      </c>
      <c r="C17" s="19" t="s">
        <v>49</v>
      </c>
      <c r="D17" s="20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2026-08-05T08:48:49Z</cp:lastPrinted>
  <dcterms:created xsi:type="dcterms:W3CDTF">2014-01-17T08:53:04Z</dcterms:created>
  <dcterms:modified xsi:type="dcterms:W3CDTF">2026-08-05T08:48:50Z</dcterms:modified>
</cp:coreProperties>
</file>