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52e71c8a338ef36/Рабочий стол/закупка ДОПОГ/"/>
    </mc:Choice>
  </mc:AlternateContent>
  <xr:revisionPtr revIDLastSave="90" documentId="8_{A6E71D9D-0B71-4067-9894-1EFF41CAA12C}" xr6:coauthVersionLast="47" xr6:coauthVersionMax="47" xr10:uidLastSave="{50D507F3-CEE6-4907-BB49-16A4971535EB}"/>
  <bookViews>
    <workbookView xWindow="-108" yWindow="-108" windowWidth="23256" windowHeight="12456" tabRatio="500" xr2:uid="{00000000-000D-0000-FFFF-FFFF00000000}"/>
  </bookViews>
  <sheets>
    <sheet name="Лист1" sheetId="1" r:id="rId1"/>
    <sheet name="Лист2" sheetId="2" state="hidden" r:id="rId2"/>
  </sheets>
  <definedNames>
    <definedName name="сумм">Лист1!#REF!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F9" i="1" s="1"/>
  <c r="G9" i="1" s="1"/>
  <c r="L5" i="2"/>
  <c r="F5" i="2"/>
  <c r="G5" i="2" s="1"/>
  <c r="H5" i="2" s="1"/>
  <c r="E8" i="1"/>
  <c r="F8" i="1" s="1"/>
  <c r="G8" i="1" s="1"/>
  <c r="I9" i="1" l="1"/>
  <c r="J9" i="1" s="1"/>
  <c r="I8" i="1"/>
  <c r="J8" i="1" s="1"/>
  <c r="J10" i="1" l="1"/>
</calcChain>
</file>

<file path=xl/sharedStrings.xml><?xml version="1.0" encoding="utf-8"?>
<sst xmlns="http://schemas.openxmlformats.org/spreadsheetml/2006/main" count="51" uniqueCount="36">
  <si>
    <t>Предмет контракта</t>
  </si>
  <si>
    <t>Основные характеристики объекта закупки:</t>
  </si>
  <si>
    <t>Используемый метод определения НМЦК</t>
  </si>
  <si>
    <t>Метод сопоставимых рыночных цен (анализа рынка) 
начальная (максимальная) цена контракта определена в соответствии с требованиями статьи 22 Закона № 44-ФЗ и с учётом Методических рекомендаций по применению методов определения начальной (максимальной) цены контракта, утверждённых Приказом Минэкономразвития России от 02.10.2013 № 567. Для определения начальной (максимальной) цены Контракта были использованы ценовые предложения из поступивших коммерческих предложений и/или контрактов (договоров) и/или информации содержащейся в открытых источниках (Интернет).</t>
  </si>
  <si>
    <t>Расчет НМЦК</t>
  </si>
  <si>
    <t>Наименование товара</t>
  </si>
  <si>
    <t>сумма за ед. товара с ндс</t>
  </si>
  <si>
    <t xml:space="preserve">Средняя арифметическая цена за единицу     </t>
  </si>
  <si>
    <t>Среднее квадратичное отклонение</t>
  </si>
  <si>
    <r>
      <rPr>
        <sz val="8"/>
        <color theme="1"/>
        <rFont val="Times New Roman"/>
        <family val="1"/>
        <charset val="204"/>
      </rPr>
      <t xml:space="preserve">коэффициент вариации цен V (%)                   </t>
    </r>
    <r>
      <rPr>
        <b/>
        <sz val="8"/>
        <color theme="1"/>
        <rFont val="Times New Roman"/>
        <family val="1"/>
        <charset val="204"/>
      </rPr>
      <t xml:space="preserve"> </t>
    </r>
    <r>
      <rPr>
        <b/>
        <u/>
        <sz val="9"/>
        <color theme="1"/>
        <rFont val="Times New Roman"/>
        <family val="1"/>
        <charset val="204"/>
      </rPr>
      <t>не должен превышать 33%!!!!</t>
    </r>
  </si>
  <si>
    <t>кол-во товара</t>
  </si>
  <si>
    <t xml:space="preserve">Средняя арифметическая цена за единицу </t>
  </si>
  <si>
    <t>ИТОГО</t>
  </si>
  <si>
    <t>1 кп</t>
  </si>
  <si>
    <t>2 кп</t>
  </si>
  <si>
    <t>3 кп</t>
  </si>
  <si>
    <t>ОБЩАЯ НМЦК, руб.</t>
  </si>
  <si>
    <t>РАСЧЕТ ОБОСНОВАНИЕ НМЦК ДЛЯ РАПОРТА, ПЛАНА-ЗАКУПОК И ДЛЯ ПЛАНА-ГРАФИКА</t>
  </si>
  <si>
    <t>№ п/п</t>
  </si>
  <si>
    <t>Наименование</t>
  </si>
  <si>
    <r>
      <rPr>
        <sz val="11"/>
        <color theme="1"/>
        <rFont val="Times New Roman"/>
        <family val="1"/>
        <charset val="204"/>
      </rPr>
      <t xml:space="preserve">коэффициент вариации цен V (%) </t>
    </r>
    <r>
      <rPr>
        <b/>
        <u/>
        <sz val="11"/>
        <color theme="1"/>
        <rFont val="Times New Roman"/>
        <family val="1"/>
        <charset val="204"/>
      </rPr>
      <t>не должен превышать 33%!!!!</t>
    </r>
  </si>
  <si>
    <t>ОКПД 2</t>
  </si>
  <si>
    <t>вносить в ручную!!!!!</t>
  </si>
  <si>
    <t>Умывальник полевой складной (на 12 человек)</t>
  </si>
  <si>
    <t>32.30.14.115</t>
  </si>
  <si>
    <t xml:space="preserve">Обоснование начальной (максимальной) цены контракта на обучение по программам: «Обучение водителей перевозке опасных грузов. Базовый курс», «Перевозка опасных грузов в цистернах» для нужд ФГКУ «Тульский СЦ МЧС России» в 2026 году 
</t>
  </si>
  <si>
    <t>Обучение по программам: «Обучение водителей перевозке опасных грузов. Базовый курс», «Перевозка опасных грузов в цистернах» для нужд ФГКУ «Тульский СЦ МЧС России»</t>
  </si>
  <si>
    <t>Обучение водителей перевозке опасных грузов. Базовый курс</t>
  </si>
  <si>
    <t>Перевозка опасных грузов в цистернах</t>
  </si>
  <si>
    <r>
      <t xml:space="preserve">Руководитель контрактной службы
</t>
    </r>
    <r>
      <rPr>
        <sz val="10"/>
        <color theme="1"/>
        <rFont val="Times New Roman"/>
        <family val="1"/>
        <charset val="204"/>
      </rPr>
      <t xml:space="preserve">подполковник______________________(Зуев А.Ю.)
                            (подпись)         (расшифровка подписи)
</t>
    </r>
    <r>
      <rPr>
        <b/>
        <sz val="10"/>
        <color theme="1"/>
        <rFont val="Times New Roman"/>
        <family val="1"/>
        <charset val="204"/>
      </rPr>
      <t xml:space="preserve">
Рабочая группа контроля и мониторинга ценообразования на товары, работы, услуги</t>
    </r>
    <r>
      <rPr>
        <sz val="10"/>
        <color theme="1"/>
        <rFont val="Times New Roman"/>
        <family val="1"/>
        <charset val="204"/>
      </rPr>
      <t>:                                                                                                                                                                                                                                                   Начальник автомобильной службы
майор______________________(Ковырзанов П.В.)
                            (подпись)         (расшифровка подписи)
Начальник службы защиты государственной тайны
майор ____________________ (Рыбалкин И.Г.)
                          (подпись)        (расшифровка подписи)
Начальник связи 
майор  ______________________ (Инкина Е.В.)
                            (подпись)          (расшифровка подписи)</t>
    </r>
  </si>
  <si>
    <t>Источник 1: ценовое предложение № б/н от  20.07.2026;</t>
  </si>
  <si>
    <t>Источник 2: ценовое предложение № 0379 от 21.07.2026;</t>
  </si>
  <si>
    <t>Источник 3: ценовое предложение № б/н от  21.07.2026.</t>
  </si>
  <si>
    <t>Дата подготовки обоснования НМЦК: 22.07.2026;</t>
  </si>
  <si>
    <t>Начальная максимальная цена контракта 42 000 (сорок две тысячи) рублей 00 копейки.</t>
  </si>
  <si>
    <t xml:space="preserve">Подготовил: 
Временно исполняющий обязанности заместителя начальника центра:
подполковник _______________________ (Кашежев И.А.)
                           (подпись)                (расшифровка подписи)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</si>
</sst>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2" fontId="13" fillId="2" borderId="2" xfId="0" applyNumberFormat="1" applyFont="1" applyFill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/>
    </xf>
    <xf numFmtId="2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/>
    <xf numFmtId="0" fontId="11" fillId="0" borderId="0" xfId="0" applyFont="1" applyAlignment="1">
      <alignment vertical="center" wrapText="1"/>
    </xf>
    <xf numFmtId="4" fontId="12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2" xfId="0" applyFont="1" applyBorder="1" applyAlignment="1">
      <alignment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wrapText="1" shrinkToFit="1"/>
    </xf>
    <xf numFmtId="1" fontId="4" fillId="0" borderId="2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4" fontId="12" fillId="0" borderId="3" xfId="0" applyNumberFormat="1" applyFont="1" applyBorder="1" applyAlignment="1">
      <alignment horizontal="center" vertical="center"/>
    </xf>
    <xf numFmtId="2" fontId="13" fillId="2" borderId="3" xfId="0" applyNumberFormat="1" applyFont="1" applyFill="1" applyBorder="1" applyAlignment="1">
      <alignment horizontal="center" vertical="center"/>
    </xf>
    <xf numFmtId="2" fontId="13" fillId="0" borderId="3" xfId="0" applyNumberFormat="1" applyFont="1" applyBorder="1" applyAlignment="1">
      <alignment horizontal="center" vertical="center"/>
    </xf>
    <xf numFmtId="2" fontId="13" fillId="0" borderId="7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2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5" fillId="0" borderId="5" xfId="0" applyFont="1" applyBorder="1" applyAlignment="1">
      <alignment horizontal="center" vertical="center"/>
    </xf>
    <xf numFmtId="0" fontId="16" fillId="2" borderId="5" xfId="0" applyFont="1" applyFill="1" applyBorder="1" applyAlignment="1">
      <alignment horizontal="right"/>
    </xf>
    <xf numFmtId="0" fontId="16" fillId="2" borderId="2" xfId="0" applyFont="1" applyFill="1" applyBorder="1" applyAlignment="1">
      <alignment horizontal="right"/>
    </xf>
    <xf numFmtId="0" fontId="19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6000000}"/>
    <cellStyle name="Обычный 2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2"/>
  <sheetViews>
    <sheetView tabSelected="1" zoomScaleNormal="100" workbookViewId="0">
      <selection activeCell="B4" sqref="B4:J4"/>
    </sheetView>
  </sheetViews>
  <sheetFormatPr defaultColWidth="8.88671875" defaultRowHeight="14.4" x14ac:dyDescent="0.3"/>
  <cols>
    <col min="1" max="1" width="26.44140625" customWidth="1"/>
    <col min="2" max="2" width="12.88671875" customWidth="1"/>
    <col min="3" max="3" width="15.33203125" customWidth="1"/>
    <col min="4" max="4" width="13.33203125" customWidth="1"/>
    <col min="5" max="5" width="16.33203125" customWidth="1"/>
    <col min="6" max="6" width="14.44140625" customWidth="1"/>
    <col min="7" max="7" width="10.44140625" customWidth="1"/>
    <col min="8" max="8" width="8.44140625" customWidth="1"/>
    <col min="9" max="9" width="11.44140625" customWidth="1"/>
    <col min="10" max="10" width="26.6640625" customWidth="1"/>
    <col min="11" max="11" width="7" customWidth="1"/>
  </cols>
  <sheetData>
    <row r="1" spans="1:17" ht="33" customHeight="1" x14ac:dyDescent="0.3">
      <c r="A1" s="34" t="s">
        <v>25</v>
      </c>
      <c r="B1" s="34"/>
      <c r="C1" s="34"/>
      <c r="D1" s="34"/>
      <c r="E1" s="34"/>
      <c r="F1" s="34"/>
      <c r="G1" s="34"/>
      <c r="H1" s="34"/>
      <c r="I1" s="34"/>
      <c r="J1" s="34"/>
    </row>
    <row r="2" spans="1:17" ht="40.5" customHeight="1" x14ac:dyDescent="0.3">
      <c r="A2" s="1" t="s">
        <v>0</v>
      </c>
      <c r="B2" s="35" t="s">
        <v>26</v>
      </c>
      <c r="C2" s="35"/>
      <c r="D2" s="35"/>
      <c r="E2" s="35"/>
      <c r="F2" s="35"/>
      <c r="G2" s="35"/>
      <c r="H2" s="35"/>
      <c r="I2" s="35"/>
      <c r="J2" s="35"/>
    </row>
    <row r="3" spans="1:17" ht="45.75" customHeight="1" x14ac:dyDescent="0.3">
      <c r="A3" s="56" t="s">
        <v>1</v>
      </c>
      <c r="B3" s="35" t="s">
        <v>26</v>
      </c>
      <c r="C3" s="35"/>
      <c r="D3" s="35"/>
      <c r="E3" s="35"/>
      <c r="F3" s="35"/>
      <c r="G3" s="35"/>
      <c r="H3" s="35"/>
      <c r="I3" s="35"/>
      <c r="J3" s="35"/>
    </row>
    <row r="4" spans="1:17" ht="94.5" customHeight="1" x14ac:dyDescent="0.3">
      <c r="A4" s="56" t="s">
        <v>2</v>
      </c>
      <c r="B4" s="36" t="s">
        <v>3</v>
      </c>
      <c r="C4" s="36"/>
      <c r="D4" s="36"/>
      <c r="E4" s="36"/>
      <c r="F4" s="36"/>
      <c r="G4" s="36"/>
      <c r="H4" s="36"/>
      <c r="I4" s="36"/>
      <c r="J4" s="36"/>
    </row>
    <row r="5" spans="1:17" ht="30" customHeight="1" x14ac:dyDescent="0.3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7" ht="45.75" customHeight="1" x14ac:dyDescent="0.3">
      <c r="A6" s="39" t="s">
        <v>5</v>
      </c>
      <c r="B6" s="2" t="s">
        <v>6</v>
      </c>
      <c r="C6" s="2" t="s">
        <v>6</v>
      </c>
      <c r="D6" s="2" t="s">
        <v>6</v>
      </c>
      <c r="E6" s="40" t="s">
        <v>7</v>
      </c>
      <c r="F6" s="41" t="s">
        <v>8</v>
      </c>
      <c r="G6" s="41" t="s">
        <v>9</v>
      </c>
      <c r="H6" s="33" t="s">
        <v>10</v>
      </c>
      <c r="I6" s="38" t="s">
        <v>11</v>
      </c>
      <c r="J6" s="33" t="s">
        <v>12</v>
      </c>
    </row>
    <row r="7" spans="1:17" ht="33" customHeight="1" thickBot="1" x14ac:dyDescent="0.35">
      <c r="A7" s="39"/>
      <c r="B7" s="3" t="s">
        <v>13</v>
      </c>
      <c r="C7" s="3" t="s">
        <v>14</v>
      </c>
      <c r="D7" s="3" t="s">
        <v>15</v>
      </c>
      <c r="E7" s="40"/>
      <c r="F7" s="41"/>
      <c r="G7" s="41"/>
      <c r="H7" s="33"/>
      <c r="I7" s="38"/>
      <c r="J7" s="33"/>
    </row>
    <row r="8" spans="1:17" ht="54.75" customHeight="1" x14ac:dyDescent="0.3">
      <c r="A8" s="23" t="s">
        <v>27</v>
      </c>
      <c r="B8" s="24">
        <v>8436.2199999999993</v>
      </c>
      <c r="C8" s="24">
        <v>11500</v>
      </c>
      <c r="D8" s="24">
        <v>7718.11</v>
      </c>
      <c r="E8" s="25">
        <f>(B8+C8+D8)/3</f>
        <v>9218.11</v>
      </c>
      <c r="F8" s="26">
        <f>(((B8-E8)^2 + (C8-E8)^2+(D8-E8)^2)/2)^(1/2)</f>
        <v>2008.5285589455782</v>
      </c>
      <c r="G8" s="27">
        <f>(F8/E8)*100</f>
        <v>21.788941105558276</v>
      </c>
      <c r="H8" s="28">
        <v>3</v>
      </c>
      <c r="I8" s="29">
        <f>E8</f>
        <v>9218.11</v>
      </c>
      <c r="J8" s="8">
        <f>(H8*I8)</f>
        <v>27654.33</v>
      </c>
    </row>
    <row r="9" spans="1:17" ht="49.2" customHeight="1" x14ac:dyDescent="0.3">
      <c r="A9" s="31" t="s">
        <v>28</v>
      </c>
      <c r="B9" s="32">
        <v>3922</v>
      </c>
      <c r="C9" s="4">
        <v>6500</v>
      </c>
      <c r="D9" s="4">
        <v>3923.67</v>
      </c>
      <c r="E9" s="5">
        <f>(B9+C9+D9)/3</f>
        <v>4781.8900000000003</v>
      </c>
      <c r="F9" s="6">
        <f>(((B9-E9)^2 + (C9-E9)^2+(D9-E9)^2)/2)^(1/2)</f>
        <v>1487.9271407901665</v>
      </c>
      <c r="G9" s="6">
        <f>(F9/E9)*100</f>
        <v>31.115879720992464</v>
      </c>
      <c r="H9" s="22">
        <v>3</v>
      </c>
      <c r="I9" s="7">
        <f>E9</f>
        <v>4781.8900000000003</v>
      </c>
      <c r="J9" s="30">
        <f>(H9*I9)</f>
        <v>14345.670000000002</v>
      </c>
    </row>
    <row r="10" spans="1:17" ht="33.6" customHeight="1" x14ac:dyDescent="0.3">
      <c r="A10" s="42" t="s">
        <v>16</v>
      </c>
      <c r="B10" s="43"/>
      <c r="C10" s="43"/>
      <c r="D10" s="43"/>
      <c r="E10" s="43"/>
      <c r="F10" s="43"/>
      <c r="G10" s="43"/>
      <c r="H10" s="43"/>
      <c r="I10" s="44" t="s">
        <v>12</v>
      </c>
      <c r="J10" s="46">
        <f>SUM(J8:J9)</f>
        <v>42000</v>
      </c>
    </row>
    <row r="11" spans="1:17" ht="24" hidden="1" customHeight="1" x14ac:dyDescent="0.3">
      <c r="A11" s="42"/>
      <c r="B11" s="43"/>
      <c r="C11" s="43"/>
      <c r="D11" s="43"/>
      <c r="E11" s="43"/>
      <c r="F11" s="43"/>
      <c r="G11" s="43"/>
      <c r="H11" s="43"/>
      <c r="I11" s="45"/>
      <c r="J11" s="46"/>
    </row>
    <row r="12" spans="1:17" s="9" customFormat="1" ht="23.25" customHeight="1" x14ac:dyDescent="0.3">
      <c r="A12" s="51" t="s">
        <v>34</v>
      </c>
      <c r="B12" s="51"/>
      <c r="C12" s="51"/>
      <c r="D12" s="51"/>
      <c r="E12" s="51"/>
      <c r="F12" s="51"/>
      <c r="G12" s="51"/>
      <c r="H12" s="51"/>
      <c r="I12" s="51"/>
      <c r="J12" s="51"/>
      <c r="L12" s="10"/>
    </row>
    <row r="13" spans="1:17" s="9" customFormat="1" ht="23.25" customHeight="1" x14ac:dyDescent="0.3">
      <c r="A13" s="11"/>
      <c r="B13" s="11"/>
      <c r="C13" s="11"/>
      <c r="D13" s="52" t="s">
        <v>33</v>
      </c>
      <c r="E13" s="52"/>
      <c r="F13" s="52"/>
      <c r="G13" s="52"/>
      <c r="H13" s="52"/>
      <c r="I13" s="52"/>
      <c r="J13" s="52"/>
      <c r="L13" s="10"/>
      <c r="M13"/>
      <c r="N13"/>
      <c r="O13"/>
      <c r="P13"/>
      <c r="Q13"/>
    </row>
    <row r="14" spans="1:17" s="9" customFormat="1" ht="12.6" customHeight="1" x14ac:dyDescent="0.25">
      <c r="A14" s="11"/>
      <c r="B14" s="11"/>
      <c r="C14" s="11"/>
      <c r="D14" s="53" t="s">
        <v>30</v>
      </c>
      <c r="E14" s="53"/>
      <c r="F14" s="53"/>
      <c r="G14" s="53"/>
      <c r="H14" s="53"/>
      <c r="I14" s="53"/>
      <c r="J14" s="53"/>
      <c r="L14" s="10"/>
    </row>
    <row r="15" spans="1:17" s="9" customFormat="1" ht="13.5" customHeight="1" x14ac:dyDescent="0.25">
      <c r="A15" s="11"/>
      <c r="B15" s="11"/>
      <c r="C15" s="11"/>
      <c r="D15" s="53" t="s">
        <v>31</v>
      </c>
      <c r="E15" s="53"/>
      <c r="F15" s="53"/>
      <c r="G15" s="53"/>
      <c r="H15" s="53"/>
      <c r="I15" s="53"/>
      <c r="J15" s="53"/>
      <c r="L15" s="10"/>
    </row>
    <row r="16" spans="1:17" ht="15" customHeight="1" x14ac:dyDescent="0.3">
      <c r="A16" s="11"/>
      <c r="B16" s="11"/>
      <c r="C16" s="11"/>
      <c r="D16" s="53" t="s">
        <v>32</v>
      </c>
      <c r="E16" s="53"/>
      <c r="F16" s="53"/>
      <c r="G16" s="53"/>
      <c r="H16" s="53"/>
      <c r="I16" s="53"/>
      <c r="J16" s="53"/>
    </row>
    <row r="17" spans="1:10" ht="14.4" customHeight="1" x14ac:dyDescent="0.3">
      <c r="A17" s="47"/>
      <c r="B17" s="47"/>
      <c r="C17" s="47"/>
      <c r="D17" s="47"/>
      <c r="E17" s="47"/>
      <c r="F17" s="11"/>
      <c r="G17" s="11"/>
      <c r="H17" s="11"/>
      <c r="I17" s="11"/>
      <c r="J17" s="11"/>
    </row>
    <row r="18" spans="1:10" ht="229.2" customHeight="1" x14ac:dyDescent="0.3">
      <c r="A18" s="48" t="s">
        <v>29</v>
      </c>
      <c r="B18" s="48"/>
      <c r="C18" s="48"/>
      <c r="D18" s="48"/>
      <c r="E18" s="48"/>
      <c r="F18" s="50" t="s">
        <v>35</v>
      </c>
      <c r="G18" s="50"/>
      <c r="H18" s="50"/>
      <c r="I18" s="50"/>
      <c r="J18" s="50"/>
    </row>
    <row r="19" spans="1:10" ht="13.8" customHeight="1" x14ac:dyDescent="0.3">
      <c r="A19" s="49"/>
      <c r="B19" s="49"/>
      <c r="C19" s="49"/>
      <c r="D19" s="49"/>
      <c r="E19" s="49"/>
    </row>
    <row r="20" spans="1:10" ht="20.399999999999999" customHeight="1" x14ac:dyDescent="0.3">
      <c r="A20" s="12"/>
      <c r="B20" s="13"/>
      <c r="C20" s="13"/>
      <c r="D20" s="13"/>
      <c r="E20" s="14"/>
      <c r="F20" s="14"/>
      <c r="G20" s="14"/>
      <c r="H20" s="15"/>
      <c r="I20" s="16"/>
      <c r="J20" s="17"/>
    </row>
    <row r="21" spans="1:10" x14ac:dyDescent="0.3">
      <c r="A21" s="12"/>
      <c r="B21" s="13"/>
      <c r="C21" s="13"/>
      <c r="D21" s="13"/>
      <c r="E21" s="14"/>
      <c r="F21" s="14"/>
      <c r="G21" s="14"/>
      <c r="H21" s="15"/>
      <c r="I21" s="16"/>
      <c r="J21" s="17"/>
    </row>
    <row r="22" spans="1:10" ht="12.75" customHeight="1" x14ac:dyDescent="0.3">
      <c r="A22" s="12"/>
      <c r="B22" s="13"/>
      <c r="C22" s="13"/>
      <c r="D22" s="13"/>
      <c r="E22" s="14"/>
      <c r="F22" s="14"/>
      <c r="G22" s="14"/>
      <c r="H22" s="15"/>
      <c r="I22" s="16"/>
      <c r="J22" s="17"/>
    </row>
    <row r="23" spans="1:10" ht="25.2" customHeight="1" x14ac:dyDescent="0.3">
      <c r="A23" s="12"/>
      <c r="B23" s="13"/>
      <c r="C23" s="13"/>
      <c r="D23" s="13"/>
      <c r="E23" s="14"/>
      <c r="F23" s="14"/>
      <c r="G23" s="14"/>
      <c r="H23" s="15"/>
      <c r="I23" s="16"/>
      <c r="J23" s="17"/>
    </row>
    <row r="24" spans="1:10" ht="27.6" customHeight="1" x14ac:dyDescent="0.3">
      <c r="A24" s="12"/>
      <c r="B24" s="13"/>
      <c r="C24" s="13"/>
      <c r="D24" s="13"/>
      <c r="E24" s="14"/>
      <c r="F24" s="14"/>
      <c r="G24" s="14"/>
      <c r="H24" s="15"/>
      <c r="I24" s="16"/>
      <c r="J24" s="17"/>
    </row>
    <row r="25" spans="1:10" ht="33.6" customHeight="1" x14ac:dyDescent="0.3">
      <c r="A25" s="12"/>
      <c r="B25" s="13"/>
      <c r="C25" s="13"/>
      <c r="D25" s="13"/>
      <c r="E25" s="14"/>
      <c r="F25" s="14"/>
      <c r="G25" s="14"/>
      <c r="H25" s="15"/>
      <c r="I25" s="16"/>
      <c r="J25" s="17"/>
    </row>
    <row r="26" spans="1:10" x14ac:dyDescent="0.3">
      <c r="A26" s="12"/>
      <c r="B26" s="13"/>
      <c r="C26" s="13"/>
      <c r="D26" s="13"/>
      <c r="E26" s="14"/>
      <c r="F26" s="14"/>
      <c r="G26" s="14"/>
      <c r="H26" s="15"/>
      <c r="I26" s="16"/>
      <c r="J26" s="17"/>
    </row>
    <row r="40" ht="48" customHeight="1" x14ac:dyDescent="0.3"/>
    <row r="41" ht="168.75" customHeight="1" x14ac:dyDescent="0.3"/>
    <row r="42" ht="135" customHeight="1" x14ac:dyDescent="0.3"/>
  </sheetData>
  <mergeCells count="31">
    <mergeCell ref="A17:E17"/>
    <mergeCell ref="A18:E18"/>
    <mergeCell ref="A19:E19"/>
    <mergeCell ref="F18:J18"/>
    <mergeCell ref="A12:J12"/>
    <mergeCell ref="D13:J13"/>
    <mergeCell ref="D14:J14"/>
    <mergeCell ref="D15:J15"/>
    <mergeCell ref="D16:J16"/>
    <mergeCell ref="F10:F11"/>
    <mergeCell ref="G10:G11"/>
    <mergeCell ref="H10:H11"/>
    <mergeCell ref="I10:I11"/>
    <mergeCell ref="J10:J11"/>
    <mergeCell ref="A10:A11"/>
    <mergeCell ref="B10:B11"/>
    <mergeCell ref="C10:C11"/>
    <mergeCell ref="D10:D11"/>
    <mergeCell ref="E10:E11"/>
    <mergeCell ref="H6:H7"/>
    <mergeCell ref="A1:J1"/>
    <mergeCell ref="B2:J2"/>
    <mergeCell ref="B3:J3"/>
    <mergeCell ref="B4:J4"/>
    <mergeCell ref="A5:J5"/>
    <mergeCell ref="I6:I7"/>
    <mergeCell ref="J6:J7"/>
    <mergeCell ref="A6:A7"/>
    <mergeCell ref="E6:E7"/>
    <mergeCell ref="F6:F7"/>
    <mergeCell ref="G6:G7"/>
  </mergeCells>
  <pageMargins left="0.39374999999999999" right="0.118055555555556" top="0.35416666666666702" bottom="0.39374999999999999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zoomScaleNormal="100" workbookViewId="0">
      <selection activeCell="B5" sqref="B5"/>
    </sheetView>
  </sheetViews>
  <sheetFormatPr defaultColWidth="8.88671875" defaultRowHeight="14.4" x14ac:dyDescent="0.3"/>
  <cols>
    <col min="1" max="1" width="6.109375" customWidth="1"/>
    <col min="2" max="2" width="23.88671875" customWidth="1"/>
    <col min="3" max="5" width="12.44140625" customWidth="1"/>
    <col min="6" max="6" width="16" customWidth="1"/>
    <col min="7" max="7" width="13.44140625" customWidth="1"/>
    <col min="8" max="8" width="21.44140625" customWidth="1"/>
    <col min="9" max="9" width="11.6640625" customWidth="1"/>
    <col min="10" max="10" width="7" customWidth="1"/>
    <col min="11" max="11" width="20.6640625" customWidth="1"/>
    <col min="12" max="12" width="8.33203125" customWidth="1"/>
  </cols>
  <sheetData>
    <row r="1" spans="1:15" x14ac:dyDescent="0.3">
      <c r="C1" s="54" t="s">
        <v>17</v>
      </c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5.6" x14ac:dyDescent="0.3">
      <c r="C2" s="18">
        <v>1</v>
      </c>
      <c r="D2" s="18">
        <v>2</v>
      </c>
      <c r="E2" s="18">
        <v>3</v>
      </c>
      <c r="F2" s="18">
        <v>4</v>
      </c>
      <c r="G2" s="18">
        <v>5</v>
      </c>
      <c r="H2" s="18">
        <v>6</v>
      </c>
    </row>
    <row r="3" spans="1:15" ht="55.2" x14ac:dyDescent="0.3">
      <c r="A3" s="19" t="s">
        <v>18</v>
      </c>
      <c r="B3" s="19" t="s">
        <v>19</v>
      </c>
      <c r="C3" s="20" t="s">
        <v>6</v>
      </c>
      <c r="D3" s="20" t="s">
        <v>6</v>
      </c>
      <c r="E3" s="20" t="s">
        <v>6</v>
      </c>
      <c r="F3" s="20" t="s">
        <v>7</v>
      </c>
      <c r="G3" s="20" t="s">
        <v>8</v>
      </c>
      <c r="H3" s="20" t="s">
        <v>20</v>
      </c>
      <c r="I3" s="20" t="s">
        <v>21</v>
      </c>
      <c r="J3" s="20" t="s">
        <v>10</v>
      </c>
      <c r="K3" s="20" t="s">
        <v>11</v>
      </c>
      <c r="L3" s="20" t="s">
        <v>12</v>
      </c>
    </row>
    <row r="4" spans="1:15" ht="15" customHeight="1" x14ac:dyDescent="0.3">
      <c r="A4" s="19"/>
      <c r="B4" s="19"/>
      <c r="C4" s="21" t="s">
        <v>13</v>
      </c>
      <c r="D4" s="21" t="s">
        <v>14</v>
      </c>
      <c r="E4" s="21" t="s">
        <v>15</v>
      </c>
      <c r="F4" s="21"/>
      <c r="G4" s="21"/>
      <c r="H4" s="21"/>
      <c r="I4" s="21"/>
      <c r="J4" s="55" t="s">
        <v>22</v>
      </c>
      <c r="K4" s="55"/>
      <c r="L4" s="21"/>
    </row>
    <row r="5" spans="1:15" ht="28.2" x14ac:dyDescent="0.3">
      <c r="A5" s="19">
        <v>1</v>
      </c>
      <c r="B5" s="19" t="s">
        <v>23</v>
      </c>
      <c r="C5" s="21">
        <v>42000</v>
      </c>
      <c r="D5" s="21">
        <v>44100</v>
      </c>
      <c r="E5" s="21">
        <v>39900</v>
      </c>
      <c r="F5" s="21">
        <f>(C5+D5+E5)/3</f>
        <v>42000</v>
      </c>
      <c r="G5" s="21">
        <f>(((C5-F5)^2 + (D5-F5)^2+(E5-F5)^2)/2)^(1/2)</f>
        <v>2100</v>
      </c>
      <c r="H5" s="21">
        <f>(G5/F5)*100</f>
        <v>5</v>
      </c>
      <c r="I5" s="21" t="s">
        <v>24</v>
      </c>
      <c r="J5" s="21">
        <v>3</v>
      </c>
      <c r="K5" s="21">
        <v>42000</v>
      </c>
      <c r="L5" s="21">
        <f>J5*K5</f>
        <v>126000</v>
      </c>
      <c r="M5" s="43"/>
      <c r="N5" s="43"/>
      <c r="O5" s="43"/>
    </row>
  </sheetData>
  <mergeCells count="3">
    <mergeCell ref="C1:M1"/>
    <mergeCell ref="J4:K4"/>
    <mergeCell ref="M5:O5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Анастасия</dc:creator>
  <dc:description/>
  <cp:lastModifiedBy>semyonovskayanastya@gmail.com</cp:lastModifiedBy>
  <cp:revision>1</cp:revision>
  <dcterms:created xsi:type="dcterms:W3CDTF">2006-09-16T00:00:00Z</dcterms:created>
  <dcterms:modified xsi:type="dcterms:W3CDTF">2026-09-04T06:03:51Z</dcterms:modified>
  <dc:language>ru-RU</dc:language>
</cp:coreProperties>
</file>