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Лист1" sheetId="1" r:id="rId1"/>
  </sheets>
  <definedNames>
    <definedName name="focus" localSheetId="0">Лист1!#REF!</definedName>
  </definedNames>
  <calcPr calcId="162913"/>
</workbook>
</file>

<file path=xl/calcChain.xml><?xml version="1.0" encoding="utf-8"?>
<calcChain xmlns="http://schemas.openxmlformats.org/spreadsheetml/2006/main">
  <c r="N8" i="1" l="1"/>
  <c r="M8" i="1" l="1"/>
  <c r="M9" i="1" s="1"/>
  <c r="J8" i="1"/>
  <c r="K8" i="1" s="1"/>
  <c r="L8" i="1" s="1"/>
</calcChain>
</file>

<file path=xl/sharedStrings.xml><?xml version="1.0" encoding="utf-8"?>
<sst xmlns="http://schemas.openxmlformats.org/spreadsheetml/2006/main" count="26" uniqueCount="26">
  <si>
    <t>Приложение № 1 к техническому заданию</t>
  </si>
  <si>
    <t>Используемый метод определения НМЦК с обоснованием:</t>
  </si>
  <si>
    <t>Расчет начальной (максимальной) цены договора</t>
  </si>
  <si>
    <t>№</t>
  </si>
  <si>
    <t>Единица измерения</t>
  </si>
  <si>
    <t>Количество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</si>
  <si>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</si>
  <si>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</si>
  <si>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</si>
  <si>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r>
      <t>Ценовое предложение исх</t>
    </r>
    <r>
      <rPr>
        <sz val="10"/>
        <color indexed="10"/>
        <rFont val="Times New Roman"/>
        <family val="1"/>
        <charset val="204"/>
      </rPr>
      <t>.</t>
    </r>
    <r>
      <rPr>
        <sz val="10"/>
        <rFont val="Times New Roman"/>
        <family val="1"/>
        <charset val="204"/>
      </rPr>
      <t xml:space="preserve">№  от </t>
    </r>
  </si>
  <si>
    <t xml:space="preserve">Ценовое предложение  исх.№  от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</si>
  <si>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</si>
  <si>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</si>
  <si>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</si>
  <si>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</si>
  <si>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ИТОГО</t>
  </si>
  <si>
    <t>Наименование  объекта закупки</t>
  </si>
  <si>
    <t>Метод сопоставимых рыночных цен (анализа рынка), данный метод определения НМЦК является приоритетным. В соответствии с приказом МЭР РФ от 2 октября 2013 года N 567 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</t>
  </si>
  <si>
    <t>Минимальная цена за единицу изм. (руб.), том числе НДС/ без НДС.</t>
  </si>
  <si>
    <t>Наименование услуг</t>
  </si>
  <si>
    <t>усл.ед.</t>
  </si>
  <si>
    <t xml:space="preserve">Обоснование начальной (максимальной) цены договора на оказание услуг по техническому обслуживанию автотранспортного средства
HYUNDAI Н-1 2.4 4АТ
</t>
  </si>
  <si>
    <t xml:space="preserve">Оказание услуг по техническому обслуживанию автотранспортного средства
HYUNDAI Н-1 2.4 4АТ
</t>
  </si>
  <si>
    <t xml:space="preserve">Ценовое предложение 1 вх №597-з от 06.07.2026 г.
</t>
  </si>
  <si>
    <t xml:space="preserve">Ценовое предложение 2 вх №598-з от 06.07.2026 г.
</t>
  </si>
  <si>
    <t xml:space="preserve">Ценовое предложение 3 вх №599-з от 06.07.2026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</si>
</sst>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р_."/>
    <numFmt numFmtId="165" formatCode="#,##0.00#########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/>
    <xf numFmtId="0" fontId="5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0" fillId="0" borderId="0" xfId="0" applyBorder="1"/>
    <xf numFmtId="2" fontId="0" fillId="0" borderId="0" xfId="0" applyNumberFormat="1" applyBorder="1"/>
    <xf numFmtId="0" fontId="5" fillId="3" borderId="0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"/>
  <sheetViews>
    <sheetView tabSelected="1" workbookViewId="0">
      <selection activeCell="G14" sqref="G14"/>
    </sheetView>
  </sheetViews>
  <sheetFormatPr defaultRowHeight="15" x14ac:dyDescent="0.25"/>
  <cols>
    <col min="1" max="1" width="3.140625" style="1" customWidth="1"/>
    <col min="2" max="2" width="32.28515625" style="1" customWidth="1"/>
    <col min="3" max="3" width="27.5703125" style="2" customWidth="1"/>
    <col min="4" max="4" width="22.28515625" style="1" customWidth="1"/>
    <col min="5" max="5" width="21" style="5" customWidth="1"/>
    <col min="6" max="6" width="20.42578125" style="5" customWidth="1"/>
    <col min="7" max="7" width="21.5703125" style="5" customWidth="1"/>
    <col min="8" max="8" width="11.28515625" style="1" hidden="1" customWidth="1"/>
    <col min="9" max="9" width="11.7109375" style="1" hidden="1" customWidth="1"/>
    <col min="10" max="10" width="12.140625" style="1" customWidth="1"/>
    <col min="11" max="11" width="14.85546875" style="1" customWidth="1"/>
    <col min="12" max="12" width="17.85546875" style="1" customWidth="1"/>
    <col min="13" max="13" width="17.140625" style="1" customWidth="1"/>
    <col min="14" max="14" width="20.28515625" style="1" customWidth="1"/>
    <col min="24" max="24" width="10.5703125" bestFit="1" customWidth="1"/>
  </cols>
  <sheetData>
    <row r="1" spans="1:24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24" x14ac:dyDescent="0.25">
      <c r="A2" s="27" t="s">
        <v>21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24" ht="14.45" customHeight="1" x14ac:dyDescent="0.25">
      <c r="A3" s="28" t="s">
        <v>16</v>
      </c>
      <c r="B3" s="28"/>
      <c r="C3" s="28"/>
      <c r="D3" s="28"/>
      <c r="E3" s="28"/>
      <c r="F3" s="28"/>
      <c r="G3" s="28"/>
      <c r="H3" s="28"/>
      <c r="I3" s="28"/>
      <c r="J3" s="28"/>
      <c r="K3" s="29"/>
      <c r="L3" s="29"/>
      <c r="M3" s="29"/>
      <c r="N3" s="29"/>
    </row>
    <row r="4" spans="1:24" ht="72.75" customHeight="1" x14ac:dyDescent="0.25">
      <c r="A4" s="30" t="s">
        <v>1</v>
      </c>
      <c r="B4" s="30"/>
      <c r="C4" s="30"/>
      <c r="D4" s="30"/>
      <c r="E4" s="30"/>
      <c r="F4" s="30"/>
      <c r="G4" s="30"/>
      <c r="H4" s="30"/>
      <c r="I4" s="30"/>
      <c r="J4" s="30"/>
      <c r="K4" s="24" t="s">
        <v>17</v>
      </c>
      <c r="L4" s="24"/>
      <c r="M4" s="24"/>
      <c r="N4" s="24"/>
    </row>
    <row r="5" spans="1:24" ht="15.6" customHeigh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24" ht="62.45" customHeight="1" x14ac:dyDescent="0.25">
      <c r="A6" s="23" t="s">
        <v>3</v>
      </c>
      <c r="B6" s="23" t="s">
        <v>19</v>
      </c>
      <c r="C6" s="23" t="s">
        <v>4</v>
      </c>
      <c r="D6" s="23" t="s">
        <v>5</v>
      </c>
      <c r="E6" s="24" t="s">
        <v>6</v>
      </c>
      <c r="F6" s="24"/>
      <c r="G6" s="24"/>
      <c r="H6" s="24"/>
      <c r="I6" s="24"/>
      <c r="J6" s="25" t="s">
        <v>7</v>
      </c>
      <c r="K6" s="25"/>
      <c r="L6" s="25"/>
      <c r="M6" s="24" t="s">
        <v>8</v>
      </c>
      <c r="N6" s="24"/>
    </row>
    <row r="7" spans="1:24" ht="133.5" customHeight="1" x14ac:dyDescent="0.25">
      <c r="A7" s="23"/>
      <c r="B7" s="23"/>
      <c r="C7" s="23"/>
      <c r="D7" s="23"/>
      <c r="E7" s="4" t="s">
        <v>23</v>
      </c>
      <c r="F7" s="4" t="s">
        <v>24</v>
      </c>
      <c r="G7" s="4" t="s">
        <v>25</v>
      </c>
      <c r="H7" s="8" t="s">
        <v>9</v>
      </c>
      <c r="I7" s="8" t="s">
        <v>10</v>
      </c>
      <c r="J7" s="18" t="s">
        <v>11</v>
      </c>
      <c r="K7" s="8" t="s">
        <v>12</v>
      </c>
      <c r="L7" s="8" t="s">
        <v>13</v>
      </c>
      <c r="M7" s="18" t="s">
        <v>14</v>
      </c>
      <c r="N7" s="18" t="s">
        <v>18</v>
      </c>
    </row>
    <row r="8" spans="1:24" ht="63.75" x14ac:dyDescent="0.25">
      <c r="A8" s="3">
        <v>1</v>
      </c>
      <c r="B8" s="7" t="s">
        <v>22</v>
      </c>
      <c r="C8" s="15" t="s">
        <v>20</v>
      </c>
      <c r="D8" s="14">
        <v>1</v>
      </c>
      <c r="E8" s="16">
        <v>7403</v>
      </c>
      <c r="F8" s="16">
        <v>8639</v>
      </c>
      <c r="G8" s="16">
        <v>9080</v>
      </c>
      <c r="H8" s="8"/>
      <c r="I8" s="8"/>
      <c r="J8" s="9">
        <f t="shared" ref="J8" si="0">AVERAGE(E8:G8)</f>
        <v>8374</v>
      </c>
      <c r="K8" s="9">
        <f t="shared" ref="K8" si="1">SQRT(((SUM((POWER(G8-J8,2)),(POWER(F8-J8,2)),(POWER(E8-J8,2)),)/(COLUMNS(E8:G8)-1))))</f>
        <v>869.33940437552928</v>
      </c>
      <c r="L8" s="9">
        <f>K8/J8*100</f>
        <v>10.381411564073671</v>
      </c>
      <c r="M8" s="10">
        <f>N8*D8</f>
        <v>7403</v>
      </c>
      <c r="N8" s="10">
        <f>MIN(E8,F8,G8)</f>
        <v>7403</v>
      </c>
      <c r="Q8" s="11"/>
      <c r="R8" s="11"/>
      <c r="S8" s="11"/>
      <c r="T8" s="12"/>
      <c r="U8" s="11"/>
      <c r="V8" s="13"/>
      <c r="W8" s="11"/>
      <c r="X8" s="12"/>
    </row>
    <row r="9" spans="1:24" x14ac:dyDescent="0.25">
      <c r="A9" s="19" t="s">
        <v>15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1"/>
      <c r="M9" s="6">
        <f>SUM(M8:M8)</f>
        <v>7403</v>
      </c>
      <c r="N9" s="17"/>
    </row>
  </sheetData>
  <protectedRanges>
    <protectedRange sqref="C8" name="Диапазон1"/>
    <protectedRange sqref="B8" name="Диапазон1_1"/>
    <protectedRange sqref="F8" name="Диапазон1_2_1_1"/>
    <protectedRange sqref="G8" name="Диапазон1_3_1_1"/>
  </protectedRanges>
  <mergeCells count="15">
    <mergeCell ref="A1:N1"/>
    <mergeCell ref="A2:N2"/>
    <mergeCell ref="A3:J3"/>
    <mergeCell ref="K3:N3"/>
    <mergeCell ref="A4:J4"/>
    <mergeCell ref="K4:N4"/>
    <mergeCell ref="A9:L9"/>
    <mergeCell ref="A5:N5"/>
    <mergeCell ref="A6:A7"/>
    <mergeCell ref="B6:B7"/>
    <mergeCell ref="C6:C7"/>
    <mergeCell ref="D6:D7"/>
    <mergeCell ref="E6:I6"/>
    <mergeCell ref="J6:L6"/>
    <mergeCell ref="M6:N6"/>
  </mergeCells>
  <pageMargins left="0.7" right="0.7" top="0.75" bottom="0.75" header="0.3" footer="0.3"/>
  <pageSetup paperSize="9" scale="8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2026-07-06T12:26:58Z</dcterms:modified>
</cp:coreProperties>
</file>