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НМЦК " sheetId="2" r:id="rId1"/>
    <sheet name="Лист1" sheetId="3" r:id="rId2"/>
  </sheets>
  <definedNames>
    <definedName name="_xlnm.Print_Area" localSheetId="0">'НМЦК '!$B$1:$K$14</definedName>
  </definedNames>
  <calcPr calcId="162913"/>
</workbook>
</file>

<file path=xl/calcChain.xml><?xml version="1.0" encoding="utf-8"?>
<calcChain xmlns="http://schemas.openxmlformats.org/spreadsheetml/2006/main">
  <c r="K11" i="2" l="1"/>
  <c r="F10" i="2" l="1"/>
  <c r="K10" i="2" s="1"/>
  <c r="I10" i="2"/>
  <c r="F9" i="2"/>
  <c r="K9" i="2" s="1"/>
  <c r="I9" i="2"/>
  <c r="F7" i="2"/>
  <c r="K7" i="2" s="1"/>
  <c r="I7" i="2"/>
  <c r="J10" i="2" l="1"/>
  <c r="J9" i="2"/>
  <c r="J7" i="2"/>
  <c r="I4" i="2"/>
  <c r="I5" i="2"/>
  <c r="I6" i="2"/>
  <c r="I8" i="2"/>
  <c r="F3" i="2"/>
  <c r="F4" i="2"/>
  <c r="F5" i="2"/>
  <c r="K5" i="2" s="1"/>
  <c r="F6" i="2"/>
  <c r="K6" i="2" s="1"/>
  <c r="F8" i="2"/>
  <c r="K8" i="2" s="1"/>
  <c r="J6" i="2" l="1"/>
  <c r="J4" i="2"/>
  <c r="J8" i="2"/>
  <c r="J5" i="2"/>
  <c r="K4" i="2"/>
  <c r="K3" i="2"/>
  <c r="I3" i="2" l="1"/>
  <c r="J3" i="2" l="1"/>
</calcChain>
</file>

<file path=xl/sharedStrings.xml><?xml version="1.0" encoding="utf-8"?>
<sst xmlns="http://schemas.openxmlformats.org/spreadsheetml/2006/main" count="31" uniqueCount="22">
  <si>
    <t>наименование</t>
  </si>
  <si>
    <t>предложение 1</t>
  </si>
  <si>
    <t>предложение 2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</si>
  <si>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</si>
  <si>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</si>
  <si>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</si>
  <si>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</si>
  <si>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Начальная (максимальная) цена контракта:</t>
  </si>
  <si>
    <t>№ пп</t>
  </si>
  <si>
    <t>Кол-во,
шт., смена, куб.</t>
  </si>
  <si>
    <t>Ед. изм</t>
  </si>
  <si>
    <t>шт</t>
  </si>
  <si>
    <t>слух. апп. Jet 2, BTE 13 2,4G 85</t>
  </si>
  <si>
    <t>слух. апп. Real 2 miniBTE T</t>
  </si>
  <si>
    <t>слух. апп. Real 3 miniRITE T</t>
  </si>
  <si>
    <t>батарейка (SIGNIA) тип 13</t>
  </si>
  <si>
    <t>батарейка (AUDIFON) тип 312</t>
  </si>
  <si>
    <t xml:space="preserve">адаптер PP
</t>
  </si>
  <si>
    <t xml:space="preserve">вкладыш Open MiniFit (8)
</t>
  </si>
  <si>
    <t>слух. апп. INTENT 4 miniRITE</t>
  </si>
  <si>
    <t>от 11.08.2026</t>
  </si>
  <si>
    <t>от 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</si>
</sst>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#,##0.0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  <font>
      <sz val="9"/>
      <color rgb="FF38383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tabSelected="1" zoomScaleNormal="100" workbookViewId="0">
      <selection activeCell="K12" sqref="K12"/>
    </sheetView>
  </sheetViews>
  <sheetFormatPr defaultRowHeight="11.25" x14ac:dyDescent="0.2"/>
  <cols>
    <col min="1" max="1" width="6.42578125" style="1" customWidth="1"/>
    <col min="2" max="2" width="29.140625" style="1" customWidth="1"/>
    <col min="3" max="3" width="15.85546875" style="1" customWidth="1"/>
    <col min="4" max="5" width="16.28515625" style="1" customWidth="1"/>
    <col min="6" max="6" width="17.28515625" style="1" customWidth="1"/>
    <col min="7" max="7" width="9.140625" style="1" bestFit="1" customWidth="1"/>
    <col min="8" max="8" width="9.140625" style="1" customWidth="1"/>
    <col min="9" max="9" width="13.85546875" style="1" customWidth="1"/>
    <col min="10" max="10" width="12" style="1" customWidth="1"/>
    <col min="11" max="11" width="15.140625" style="1" customWidth="1"/>
    <col min="12" max="16384" width="9.140625" style="1"/>
  </cols>
  <sheetData>
    <row r="1" spans="1:13" s="2" customFormat="1" ht="36.75" customHeight="1" x14ac:dyDescent="0.2">
      <c r="A1" s="24" t="s">
        <v>8</v>
      </c>
      <c r="B1" s="22" t="s">
        <v>0</v>
      </c>
      <c r="C1" s="11" t="s">
        <v>1</v>
      </c>
      <c r="D1" s="15" t="s">
        <v>2</v>
      </c>
      <c r="E1" s="11" t="s">
        <v>2</v>
      </c>
      <c r="F1" s="23" t="s">
        <v>4</v>
      </c>
      <c r="G1" s="23" t="s">
        <v>9</v>
      </c>
      <c r="H1" s="17" t="s">
        <v>10</v>
      </c>
      <c r="I1" s="23" t="s">
        <v>5</v>
      </c>
      <c r="J1" s="23" t="s">
        <v>6</v>
      </c>
      <c r="K1" s="23" t="s">
        <v>3</v>
      </c>
    </row>
    <row r="2" spans="1:13" x14ac:dyDescent="0.2">
      <c r="A2" s="25"/>
      <c r="B2" s="22"/>
      <c r="C2" s="3" t="s">
        <v>20</v>
      </c>
      <c r="D2" s="3" t="s">
        <v>20</v>
      </c>
      <c r="E2" s="3" t="s">
        <v>21</v>
      </c>
      <c r="F2" s="23"/>
      <c r="G2" s="23"/>
      <c r="H2" s="17"/>
      <c r="I2" s="23"/>
      <c r="J2" s="23"/>
      <c r="K2" s="23"/>
    </row>
    <row r="3" spans="1:13" ht="12" x14ac:dyDescent="0.2">
      <c r="A3" s="13">
        <v>1</v>
      </c>
      <c r="B3" s="14" t="s">
        <v>12</v>
      </c>
      <c r="C3" s="4">
        <v>16800</v>
      </c>
      <c r="D3" s="4">
        <v>18300</v>
      </c>
      <c r="E3" s="4">
        <v>17100</v>
      </c>
      <c r="F3" s="4">
        <f>ROUND(AVERAGE(C3:E3),2)</f>
        <v>17400</v>
      </c>
      <c r="G3" s="5">
        <v>4</v>
      </c>
      <c r="H3" s="5" t="s">
        <v>11</v>
      </c>
      <c r="I3" s="4">
        <f t="shared" ref="I3:I10" si="0">STDEV(C3:E3)</f>
        <v>793.72539331937719</v>
      </c>
      <c r="J3" s="6">
        <f t="shared" ref="J3:J10" si="1">I3/F3</f>
        <v>4.5616401914906735E-2</v>
      </c>
      <c r="K3" s="16">
        <f t="shared" ref="K3:K10" si="2">F3*G3</f>
        <v>69600</v>
      </c>
      <c r="L3" s="7"/>
      <c r="M3" s="8"/>
    </row>
    <row r="4" spans="1:13" ht="18.75" customHeight="1" x14ac:dyDescent="0.2">
      <c r="A4" s="13">
        <v>2</v>
      </c>
      <c r="B4" s="14" t="s">
        <v>13</v>
      </c>
      <c r="C4" s="4">
        <v>71400</v>
      </c>
      <c r="D4" s="4">
        <v>74120</v>
      </c>
      <c r="E4" s="4">
        <v>72760</v>
      </c>
      <c r="F4" s="4">
        <f t="shared" ref="F4:F10" si="3">ROUND(AVERAGE(C4:E4),2)</f>
        <v>72760</v>
      </c>
      <c r="G4" s="5">
        <v>2</v>
      </c>
      <c r="H4" s="5" t="s">
        <v>11</v>
      </c>
      <c r="I4" s="4">
        <f t="shared" si="0"/>
        <v>1360</v>
      </c>
      <c r="J4" s="6">
        <f t="shared" si="1"/>
        <v>1.8691588785046728E-2</v>
      </c>
      <c r="K4" s="16">
        <f t="shared" si="2"/>
        <v>145520</v>
      </c>
      <c r="L4" s="7"/>
      <c r="M4" s="8"/>
    </row>
    <row r="5" spans="1:13" ht="12" x14ac:dyDescent="0.2">
      <c r="A5" s="13">
        <v>3</v>
      </c>
      <c r="B5" s="14" t="s">
        <v>14</v>
      </c>
      <c r="C5" s="4">
        <v>59850</v>
      </c>
      <c r="D5" s="4">
        <v>62150</v>
      </c>
      <c r="E5" s="4">
        <v>60990</v>
      </c>
      <c r="F5" s="4">
        <f t="shared" si="3"/>
        <v>60996.67</v>
      </c>
      <c r="G5" s="5">
        <v>2</v>
      </c>
      <c r="H5" s="5" t="s">
        <v>11</v>
      </c>
      <c r="I5" s="4">
        <f t="shared" si="0"/>
        <v>1150.0144926623027</v>
      </c>
      <c r="J5" s="6">
        <f t="shared" si="1"/>
        <v>1.8853725829005137E-2</v>
      </c>
      <c r="K5" s="16">
        <f t="shared" si="2"/>
        <v>121993.34</v>
      </c>
      <c r="L5" s="7"/>
      <c r="M5" s="8"/>
    </row>
    <row r="6" spans="1:13" ht="12" x14ac:dyDescent="0.2">
      <c r="A6" s="13">
        <v>4</v>
      </c>
      <c r="B6" s="14" t="s">
        <v>15</v>
      </c>
      <c r="C6" s="4">
        <v>26.5</v>
      </c>
      <c r="D6" s="4">
        <v>27</v>
      </c>
      <c r="E6" s="4">
        <v>26.5</v>
      </c>
      <c r="F6" s="4">
        <f t="shared" si="3"/>
        <v>26.67</v>
      </c>
      <c r="G6" s="5">
        <v>600</v>
      </c>
      <c r="H6" s="5" t="s">
        <v>11</v>
      </c>
      <c r="I6" s="4">
        <f t="shared" si="0"/>
        <v>0.28867513459481292</v>
      </c>
      <c r="J6" s="6">
        <f t="shared" si="1"/>
        <v>1.0823964551736516E-2</v>
      </c>
      <c r="K6" s="16">
        <f t="shared" si="2"/>
        <v>16002.000000000002</v>
      </c>
      <c r="L6" s="7"/>
      <c r="M6" s="8"/>
    </row>
    <row r="7" spans="1:13" ht="12" x14ac:dyDescent="0.2">
      <c r="A7" s="13">
        <v>5</v>
      </c>
      <c r="B7" s="14" t="s">
        <v>16</v>
      </c>
      <c r="C7" s="4">
        <v>24</v>
      </c>
      <c r="D7" s="4">
        <v>25</v>
      </c>
      <c r="E7" s="4">
        <v>24</v>
      </c>
      <c r="F7" s="4">
        <f t="shared" si="3"/>
        <v>24.33</v>
      </c>
      <c r="G7" s="5">
        <v>60</v>
      </c>
      <c r="H7" s="5" t="s">
        <v>11</v>
      </c>
      <c r="I7" s="4">
        <f t="shared" si="0"/>
        <v>0.57735026918962584</v>
      </c>
      <c r="J7" s="6">
        <f t="shared" si="1"/>
        <v>2.3729974072734316E-2</v>
      </c>
      <c r="K7" s="16">
        <f t="shared" si="2"/>
        <v>1459.8</v>
      </c>
      <c r="L7" s="7"/>
      <c r="M7" s="8"/>
    </row>
    <row r="8" spans="1:13" ht="15.75" customHeight="1" x14ac:dyDescent="0.2">
      <c r="A8" s="13">
        <v>6</v>
      </c>
      <c r="B8" s="18" t="s">
        <v>17</v>
      </c>
      <c r="C8" s="4">
        <v>115</v>
      </c>
      <c r="D8" s="4">
        <v>125</v>
      </c>
      <c r="E8" s="4">
        <v>115</v>
      </c>
      <c r="F8" s="4">
        <f t="shared" si="3"/>
        <v>118.33</v>
      </c>
      <c r="G8" s="5">
        <v>10</v>
      </c>
      <c r="H8" s="5" t="s">
        <v>11</v>
      </c>
      <c r="I8" s="4">
        <f t="shared" si="0"/>
        <v>5.7735026918962573</v>
      </c>
      <c r="J8" s="6">
        <f t="shared" si="1"/>
        <v>4.8791538003010712E-2</v>
      </c>
      <c r="K8" s="16">
        <f t="shared" si="2"/>
        <v>1183.3</v>
      </c>
      <c r="L8" s="7"/>
      <c r="M8" s="8"/>
    </row>
    <row r="9" spans="1:13" ht="17.25" customHeight="1" x14ac:dyDescent="0.2">
      <c r="A9" s="13">
        <v>7</v>
      </c>
      <c r="B9" s="18" t="s">
        <v>18</v>
      </c>
      <c r="C9" s="4">
        <v>125</v>
      </c>
      <c r="D9" s="4">
        <v>145</v>
      </c>
      <c r="E9" s="4">
        <v>125</v>
      </c>
      <c r="F9" s="4">
        <f t="shared" si="3"/>
        <v>131.66999999999999</v>
      </c>
      <c r="G9" s="5">
        <v>10</v>
      </c>
      <c r="H9" s="5" t="s">
        <v>11</v>
      </c>
      <c r="I9" s="4">
        <f t="shared" si="0"/>
        <v>11.547005383792515</v>
      </c>
      <c r="J9" s="6">
        <f t="shared" si="1"/>
        <v>8.7696554900831739E-2</v>
      </c>
      <c r="K9" s="16">
        <f t="shared" si="2"/>
        <v>1316.6999999999998</v>
      </c>
      <c r="L9" s="7"/>
      <c r="M9" s="8"/>
    </row>
    <row r="10" spans="1:13" ht="12" x14ac:dyDescent="0.2">
      <c r="A10" s="13">
        <v>8</v>
      </c>
      <c r="B10" s="14" t="s">
        <v>19</v>
      </c>
      <c r="C10" s="4">
        <v>57750</v>
      </c>
      <c r="D10" s="4">
        <v>60750</v>
      </c>
      <c r="E10" s="4">
        <v>58850</v>
      </c>
      <c r="F10" s="4">
        <f t="shared" si="3"/>
        <v>59116.67</v>
      </c>
      <c r="G10" s="5">
        <v>2</v>
      </c>
      <c r="H10" s="5" t="s">
        <v>11</v>
      </c>
      <c r="I10" s="4">
        <f t="shared" si="0"/>
        <v>1517.673658377628</v>
      </c>
      <c r="J10" s="6">
        <f t="shared" si="1"/>
        <v>2.5672516032747245E-2</v>
      </c>
      <c r="K10" s="16">
        <f t="shared" si="2"/>
        <v>118233.34</v>
      </c>
      <c r="L10" s="7"/>
      <c r="M10" s="8"/>
    </row>
    <row r="11" spans="1:13" x14ac:dyDescent="0.2">
      <c r="A11" s="12"/>
      <c r="B11" s="19" t="s">
        <v>7</v>
      </c>
      <c r="C11" s="20"/>
      <c r="D11" s="20"/>
      <c r="E11" s="20"/>
      <c r="F11" s="20"/>
      <c r="G11" s="20"/>
      <c r="H11" s="20"/>
      <c r="I11" s="20"/>
      <c r="J11" s="21"/>
      <c r="K11" s="9">
        <f>SUM(K3:K10)</f>
        <v>475308.48</v>
      </c>
    </row>
    <row r="15" spans="1:13" x14ac:dyDescent="0.2">
      <c r="C15" s="10"/>
      <c r="D15" s="10"/>
      <c r="E15" s="10"/>
    </row>
    <row r="16" spans="1:13" x14ac:dyDescent="0.2">
      <c r="C16" s="10"/>
      <c r="D16" s="10"/>
      <c r="E16" s="10"/>
    </row>
  </sheetData>
  <mergeCells count="8">
    <mergeCell ref="B1:B2"/>
    <mergeCell ref="J1:J2"/>
    <mergeCell ref="A1:A2"/>
    <mergeCell ref="K1:K2"/>
    <mergeCell ref="G1:G2"/>
    <mergeCell ref="F1:F2"/>
    <mergeCell ref="I1:I2"/>
    <mergeCell ref="B11:J11"/>
  </mergeCells>
  <pageMargins left="0.39370078740157483" right="0.43307086614173229" top="0.74803149606299213" bottom="0.74803149606299213" header="0.31496062992125984" footer="0.31496062992125984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НМЦК </vt:lpstr>
      <vt:lpstr>Лист1</vt:lpstr>
      <vt:lpstr>'НМЦК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2026-08-12T09:46:00Z</dcterms:modified>
</cp:coreProperties>
</file>