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_ga\Desktop\МОИ ДОКУМЕНТЫ\44-фз  2026\Закупки ЕАТ\Дно пластиковое с диском для МОК-300-04\"/>
    </mc:Choice>
  </mc:AlternateContent>
  <xr:revisionPtr revIDLastSave="0" documentId="13_ncr:1_{F03663BA-3A52-4FCE-B407-65E615560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definedNames>
    <definedName name="_xlnm._FilterDatabase" localSheetId="0" hidden="1">НМЦК!$A$10:$M$15</definedName>
    <definedName name="_xlnm.Print_Area" localSheetId="0">НМЦК!$A$1:$N$19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 l="1"/>
  <c r="I12" i="1"/>
  <c r="J12" i="1"/>
  <c r="K12" i="1" l="1"/>
  <c r="M13" i="1" l="1"/>
  <c r="I14" i="1" s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<sst xmlns="http://schemas.openxmlformats.org/spreadsheetml/2006/main" count="28" uniqueCount="28">
  <si>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</si>
  <si>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см. Табл.1 Расчет начальной (максимальной) цены контракта.</t>
  </si>
  <si>
    <t>Кол-во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</si>
  <si>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</si>
  <si>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</si>
  <si>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>Среднее квадратичное отклонение</t>
  </si>
  <si>
    <t>№ п/п</t>
  </si>
  <si>
    <t>В результате проведенного расчета Н(М)ЦК контракта составила:</t>
  </si>
  <si>
    <t xml:space="preserve">Коэффициент вариации цены не превышает 33 %, т.о. совокупность цен считается однородной </t>
  </si>
  <si>
    <t>Н(М)ЦК контракта в руб.</t>
  </si>
  <si>
    <t>Ед. изм.</t>
  </si>
  <si>
    <t>Валюта, используемая для формирования цены контракта и расчетов с поставщиком (подрядчиком, исполнителем) - Российский рубль</t>
  </si>
  <si>
    <t>Табл. 1</t>
  </si>
  <si>
    <t xml:space="preserve">Во избежание сговора участников размещения заказа и нарушения ст. 11 № 135-ФЗ «О защите конкуренции», Заказчик не указывает сведения о потенциальных поставщиках, сделавших коммерческие предложения, данные сведения хранятся у Заказчика  </t>
  </si>
  <si>
    <t>Ценовые предложения (руб./ед.изм.)</t>
  </si>
  <si>
    <t xml:space="preserve">Средняя арифметическая цена за единицу
     &lt;ц&gt; </t>
  </si>
  <si>
    <t xml:space="preserve">Наименование </t>
  </si>
  <si>
    <r>
      <t xml:space="preserve">коэффициент вариации цен 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</si>
  <si>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                     </t>
    </r>
  </si>
  <si>
    <r>
      <t xml:space="preserve">Начальная (максимальная) цена контракта рассчитана с применением метода </t>
    </r>
    <r>
      <rPr>
        <b/>
        <i/>
        <sz val="11"/>
        <rFont val="Times New Roman"/>
        <family val="1"/>
        <charset val="204"/>
      </rPr>
      <t>сопоставимых рыночных цен</t>
    </r>
    <r>
      <rPr>
        <sz val="11"/>
        <rFont val="Times New Roman"/>
        <family val="1"/>
        <charset val="204"/>
      </rPr>
      <t xml:space="preserve"> (анализа рынка), </t>
    </r>
  </si>
  <si>
    <t xml:space="preserve"> Расчет начальной (максимальной) цены контракта
на  поставку форменного обмундирования.</t>
  </si>
  <si>
    <t>ОКПД2</t>
  </si>
  <si>
    <t>шт</t>
  </si>
  <si>
    <t xml:space="preserve">Дно пластиковое с абразивным диском для картофелечистки </t>
  </si>
  <si>
    <t>КП №1 ВХ №470 от 30.06.2026</t>
  </si>
  <si>
    <t>КП №2 ВХ №471 от 30.06.2026</t>
  </si>
  <si>
    <t>КП №3 ВХ №472 от 30.06.2026</t>
  </si>
  <si>
    <t>23.91.11.190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</si>
</sst>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3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1">
    <cellStyle name="Обычный" xfId="0" builtinId="0"/>
  </cellStyles>
  <dxfs count="1">
    <dxf>
      <font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1044465</xdr:colOff>
      <xdr:row>10</xdr:row>
      <xdr:rowOff>476229</xdr:rowOff>
    </xdr:from>
    <xdr:to>
      <xdr:col>9</xdr:col>
      <xdr:colOff>847397</xdr:colOff>
      <xdr:row>10</xdr:row>
      <xdr:rowOff>933429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655" y="2808212"/>
          <a:ext cx="86053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10</xdr:row>
      <xdr:rowOff>1085850</xdr:rowOff>
    </xdr:from>
    <xdr:to>
      <xdr:col>10</xdr:col>
      <xdr:colOff>533400</xdr:colOff>
      <xdr:row>10</xdr:row>
      <xdr:rowOff>1876425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953125" y="245745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</xdr:row>
      <xdr:rowOff>573985</xdr:rowOff>
    </xdr:from>
    <xdr:to>
      <xdr:col>12</xdr:col>
      <xdr:colOff>6569</xdr:colOff>
      <xdr:row>10</xdr:row>
      <xdr:rowOff>897835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224" y="2905968"/>
          <a:ext cx="91965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11</xdr:row>
      <xdr:rowOff>1085850</xdr:rowOff>
    </xdr:from>
    <xdr:to>
      <xdr:col>10</xdr:col>
      <xdr:colOff>533400</xdr:colOff>
      <xdr:row>11</xdr:row>
      <xdr:rowOff>1876425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155514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4" zoomScale="115" zoomScaleNormal="115" workbookViewId="0">
      <selection activeCell="B12" sqref="B12"/>
    </sheetView>
  </sheetViews>
  <sheetFormatPr defaultRowHeight="15" x14ac:dyDescent="0.25"/>
  <cols>
    <col min="1" max="1" width="11.42578125" style="7" bestFit="1" customWidth="1"/>
    <col min="2" max="2" width="11.42578125" style="7" customWidth="1"/>
    <col min="3" max="3" width="42.85546875" style="3" bestFit="1" customWidth="1"/>
    <col min="4" max="4" width="13.42578125" style="7" bestFit="1" customWidth="1"/>
    <col min="5" max="5" width="12.42578125" style="7" customWidth="1"/>
    <col min="6" max="8" width="8.85546875" style="8" customWidth="1"/>
    <col min="9" max="9" width="15.85546875" style="7" customWidth="1"/>
    <col min="10" max="10" width="13" style="7" customWidth="1"/>
    <col min="11" max="11" width="15.42578125" style="7" customWidth="1"/>
    <col min="12" max="12" width="13.7109375" style="7" bestFit="1" customWidth="1"/>
    <col min="13" max="13" width="13.85546875" style="7" bestFit="1" customWidth="1"/>
    <col min="14" max="16384" width="9.140625" style="7"/>
  </cols>
  <sheetData>
    <row r="1" spans="1:14" x14ac:dyDescent="0.25">
      <c r="K1" s="34"/>
      <c r="L1" s="34"/>
      <c r="M1" s="34"/>
    </row>
    <row r="2" spans="1:14" x14ac:dyDescent="0.25">
      <c r="J2" s="25"/>
      <c r="K2" s="3"/>
      <c r="L2" s="32"/>
      <c r="M2" s="32"/>
    </row>
    <row r="3" spans="1:14" x14ac:dyDescent="0.25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</row>
    <row r="5" spans="1:14" x14ac:dyDescent="0.25">
      <c r="C5" s="32" t="s">
        <v>19</v>
      </c>
      <c r="D5" s="32"/>
      <c r="E5" s="32"/>
      <c r="F5" s="32"/>
      <c r="G5" s="32"/>
      <c r="H5" s="32"/>
      <c r="I5" s="32"/>
      <c r="J5" s="32"/>
      <c r="K5" s="32"/>
      <c r="L5" s="32"/>
    </row>
    <row r="6" spans="1:14" x14ac:dyDescent="0.25">
      <c r="C6" s="32" t="s">
        <v>1</v>
      </c>
      <c r="D6" s="32"/>
      <c r="E6" s="32"/>
      <c r="F6" s="32"/>
      <c r="G6" s="32"/>
      <c r="H6" s="32"/>
      <c r="I6" s="32"/>
      <c r="J6" s="32"/>
      <c r="K6" s="32"/>
      <c r="L6" s="32"/>
    </row>
    <row r="8" spans="1:14" ht="18.75" x14ac:dyDescent="0.3">
      <c r="C8" s="39" t="s">
        <v>20</v>
      </c>
      <c r="D8" s="39"/>
      <c r="E8" s="39"/>
      <c r="F8" s="39"/>
      <c r="G8" s="39"/>
      <c r="H8" s="39"/>
      <c r="I8" s="39"/>
      <c r="J8" s="39"/>
      <c r="K8" s="39"/>
      <c r="L8" s="39"/>
    </row>
    <row r="9" spans="1:14" ht="15" customHeight="1" x14ac:dyDescent="0.25">
      <c r="C9" s="27"/>
      <c r="D9" s="27"/>
      <c r="E9" s="27"/>
      <c r="F9" s="27"/>
      <c r="G9" s="27"/>
      <c r="H9" s="27"/>
      <c r="I9" s="27"/>
      <c r="J9" s="27"/>
      <c r="K9" s="27"/>
      <c r="M9" s="9" t="s">
        <v>12</v>
      </c>
    </row>
    <row r="10" spans="1:14" ht="60" customHeight="1" x14ac:dyDescent="0.25">
      <c r="A10" s="30" t="s">
        <v>6</v>
      </c>
      <c r="B10" s="5"/>
      <c r="C10" s="30" t="s">
        <v>16</v>
      </c>
      <c r="D10" s="30" t="s">
        <v>10</v>
      </c>
      <c r="E10" s="30" t="s">
        <v>2</v>
      </c>
      <c r="F10" s="28" t="s">
        <v>14</v>
      </c>
      <c r="G10" s="28"/>
      <c r="H10" s="28"/>
      <c r="I10" s="29" t="s">
        <v>3</v>
      </c>
      <c r="J10" s="29"/>
      <c r="K10" s="29"/>
      <c r="L10" s="30" t="s">
        <v>4</v>
      </c>
      <c r="M10" s="30"/>
    </row>
    <row r="11" spans="1:14" ht="76.5" x14ac:dyDescent="0.25">
      <c r="A11" s="30"/>
      <c r="B11" s="5" t="s">
        <v>21</v>
      </c>
      <c r="C11" s="30"/>
      <c r="D11" s="30"/>
      <c r="E11" s="30"/>
      <c r="F11" s="24" t="s">
        <v>24</v>
      </c>
      <c r="G11" s="24" t="s">
        <v>25</v>
      </c>
      <c r="H11" s="24" t="s">
        <v>26</v>
      </c>
      <c r="I11" s="1" t="s">
        <v>15</v>
      </c>
      <c r="J11" s="1" t="s">
        <v>5</v>
      </c>
      <c r="K11" s="1" t="s">
        <v>17</v>
      </c>
      <c r="L11" s="2" t="s">
        <v>18</v>
      </c>
      <c r="M11" s="5" t="s">
        <v>9</v>
      </c>
    </row>
    <row r="12" spans="1:14" ht="30" x14ac:dyDescent="0.25">
      <c r="A12" s="12">
        <v>1</v>
      </c>
      <c r="B12" s="23" t="s">
        <v>27</v>
      </c>
      <c r="C12" s="26" t="s">
        <v>23</v>
      </c>
      <c r="D12" s="21" t="s">
        <v>22</v>
      </c>
      <c r="E12" s="15">
        <v>1</v>
      </c>
      <c r="F12" s="13">
        <v>7250</v>
      </c>
      <c r="G12" s="13">
        <v>7800</v>
      </c>
      <c r="H12" s="14">
        <v>8800</v>
      </c>
      <c r="I12" s="15">
        <f t="shared" ref="I12" si="0">ROUND(AVERAGE(F12:H12),2)</f>
        <v>7950</v>
      </c>
      <c r="J12" s="15">
        <f t="shared" ref="J12" si="1">STDEV(F12:H12)</f>
        <v>785.81168227508556</v>
      </c>
      <c r="K12" s="15">
        <f t="shared" ref="K12" si="2">J12/I12*100</f>
        <v>9.884423676416171</v>
      </c>
      <c r="L12" s="15">
        <f t="shared" ref="L12" si="3">ROUND(((1/3)*(SUM(F12:H12))),2)</f>
        <v>7950</v>
      </c>
      <c r="M12" s="15">
        <f t="shared" ref="M12" si="4">ROUND((L12*E12),2)</f>
        <v>7950</v>
      </c>
    </row>
    <row r="13" spans="1:14" x14ac:dyDescent="0.25">
      <c r="A13" s="16"/>
      <c r="B13" s="22"/>
      <c r="C13" s="17"/>
      <c r="D13" s="18"/>
      <c r="E13" s="18"/>
      <c r="F13" s="19"/>
      <c r="G13" s="19"/>
      <c r="H13" s="19"/>
      <c r="I13" s="18"/>
      <c r="J13" s="18"/>
      <c r="K13" s="18"/>
      <c r="L13" s="20"/>
      <c r="M13" s="20">
        <f>SUM(M12:M12)</f>
        <v>7950</v>
      </c>
    </row>
    <row r="14" spans="1:14" ht="15.75" x14ac:dyDescent="0.25">
      <c r="A14" s="36" t="s">
        <v>7</v>
      </c>
      <c r="B14" s="36"/>
      <c r="C14" s="36"/>
      <c r="D14" s="36"/>
      <c r="E14" s="36"/>
      <c r="F14" s="36"/>
      <c r="G14" s="36"/>
      <c r="H14" s="36"/>
      <c r="I14" s="6">
        <f>M13</f>
        <v>7950</v>
      </c>
      <c r="J14" s="36" t="s">
        <v>11</v>
      </c>
      <c r="K14" s="36"/>
      <c r="L14" s="36"/>
      <c r="M14" s="37"/>
      <c r="N14" s="10"/>
    </row>
    <row r="15" spans="1:14" x14ac:dyDescent="0.25">
      <c r="A15" s="35" t="s">
        <v>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2" x14ac:dyDescent="0.25">
      <c r="A17" s="32"/>
      <c r="B17" s="32"/>
      <c r="C17" s="32"/>
      <c r="D17" s="8"/>
      <c r="E17" s="31"/>
      <c r="F17" s="31"/>
      <c r="G17" s="31"/>
      <c r="H17" s="31"/>
      <c r="I17" s="31"/>
      <c r="J17" s="4"/>
    </row>
    <row r="18" spans="1:12" x14ac:dyDescent="0.25">
      <c r="A18" s="33" t="s">
        <v>13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22" spans="1:12" x14ac:dyDescent="0.25">
      <c r="I22" s="11"/>
    </row>
  </sheetData>
  <autoFilter ref="A10:M15" xr:uid="{00000000-0009-0000-0000-000000000000}">
    <filterColumn colId="5" showButton="0"/>
    <filterColumn colId="6" showButton="0"/>
    <filterColumn colId="8" showButton="0"/>
    <filterColumn colId="9" showButton="0"/>
    <filterColumn colId="11" showButton="0"/>
  </autoFilter>
  <mergeCells count="20">
    <mergeCell ref="L2:M2"/>
    <mergeCell ref="A18:L18"/>
    <mergeCell ref="K1:M1"/>
    <mergeCell ref="A15:M15"/>
    <mergeCell ref="J14:M14"/>
    <mergeCell ref="C3:L3"/>
    <mergeCell ref="C5:L5"/>
    <mergeCell ref="C6:L6"/>
    <mergeCell ref="C8:L8"/>
    <mergeCell ref="A14:H14"/>
    <mergeCell ref="A10:A11"/>
    <mergeCell ref="C10:C11"/>
    <mergeCell ref="D10:D11"/>
    <mergeCell ref="E10:E11"/>
    <mergeCell ref="C9:K9"/>
    <mergeCell ref="F10:H10"/>
    <mergeCell ref="I10:K10"/>
    <mergeCell ref="L10:M10"/>
    <mergeCell ref="E17:I17"/>
    <mergeCell ref="A17:C17"/>
  </mergeCells>
  <phoneticPr fontId="1" type="noConversion"/>
  <conditionalFormatting sqref="K12">
    <cfRule type="cellIs" dxfId="0" priority="4" operator="greaterThanOrEqual">
      <formula>33</formula>
    </cfRule>
  </conditionalFormatting>
  <pageMargins left="0.39370078740157483" right="0.23622047244094491" top="0.39370078740157483" bottom="0.39370078740157483" header="0.31496062992125984" footer="0.31496062992125984"/>
  <pageSetup paperSize="9" scale="70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uch_ga</cp:lastModifiedBy>
  <cp:lastPrinted>2025-06-25T12:34:15Z</cp:lastPrinted>
  <dcterms:created xsi:type="dcterms:W3CDTF">2018-03-23T08:25:41Z</dcterms:created>
  <dcterms:modified xsi:type="dcterms:W3CDTF">2026-06-30T11:48:14Z</dcterms:modified>
</cp:coreProperties>
</file>