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6360" windowWidth="28860" windowHeight="6420"/>
  </bookViews>
  <sheets>
    <sheet name="НМЦК" sheetId="2" r:id="rId1"/>
  </sheets>
  <definedNames>
    <definedName name="_xlnm._FilterDatabase" localSheetId="0" hidden="1">НМЦК!$A$9:$O$20</definedName>
  </definedNames>
  <calcPr calcId="125725"/>
</workbook>
</file>

<file path=xl/calcChain.xml><?xml version="1.0" encoding="utf-8"?>
<calcChain xmlns="http://schemas.openxmlformats.org/spreadsheetml/2006/main">
  <c r="I14" i="2"/>
  <c r="J14"/>
  <c r="K14" l="1"/>
  <c r="L14" s="1"/>
  <c r="M14"/>
  <c r="J10" l="1"/>
  <c r="J11"/>
  <c r="J12"/>
  <c r="J13"/>
  <c r="I10"/>
  <c r="M10" s="1"/>
  <c r="I11"/>
  <c r="M11" s="1"/>
  <c r="I12"/>
  <c r="M12" s="1"/>
  <c r="I13"/>
  <c r="M13" s="1"/>
  <c r="K13" l="1"/>
  <c r="L13" s="1"/>
  <c r="K10"/>
  <c r="L10" s="1"/>
  <c r="K11"/>
  <c r="L11" s="1"/>
  <c r="K12"/>
  <c r="L12" s="1"/>
  <c r="D6" l="1"/>
</calcChain>
</file>

<file path=xl/sharedStrings.xml><?xml version="1.0" encoding="utf-8"?>
<sst xmlns="http://schemas.openxmlformats.org/spreadsheetml/2006/main" count="42" uniqueCount="35">
  <si>
    <t xml:space="preserve">Общая начальная (максимальная) цена </t>
  </si>
  <si>
    <t>ОБОСНОВАНИЕ НАЧАЛЬНОЙ ЦЕНЫ</t>
  </si>
  <si>
    <t>Таблица 1</t>
  </si>
  <si>
    <t>№ п/п</t>
  </si>
  <si>
    <t xml:space="preserve">Наименование </t>
  </si>
  <si>
    <t>Объем</t>
  </si>
  <si>
    <t>КП №1</t>
  </si>
  <si>
    <t>ср.цена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</si>
  <si>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</si>
  <si>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</si>
  <si>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</si>
  <si>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</si>
  <si>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</si>
  <si>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</si>
  <si>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</si>
  <si>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 xml:space="preserve">Обоснование начальной (максимальной) цены контракта,
цены контракта,заключаемого с единственным поставщиком (подрядчиком, исполнителем)
</t>
  </si>
  <si>
    <t>Используемый метод определения НМЦК:</t>
  </si>
  <si>
    <t xml:space="preserve">
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
</t>
  </si>
  <si>
    <t>Расчет НМЦК</t>
  </si>
  <si>
    <t>Предмет контракта</t>
  </si>
  <si>
    <t>ОКПД2 / КТРУ</t>
  </si>
  <si>
    <t>Метод сопоставимых рыночных цен в соостветствии со ст. 22 44 ФЗ.</t>
  </si>
  <si>
    <t>КП №2</t>
  </si>
  <si>
    <t>КП№ 3</t>
  </si>
  <si>
    <t>шт.</t>
  </si>
  <si>
    <t>Поставка расходных материалов для отбора проб (АПК)</t>
  </si>
  <si>
    <t xml:space="preserve">Иглодержатель
резьбовой
</t>
  </si>
  <si>
    <t>32.50.13.110-00005230</t>
  </si>
  <si>
    <t>Набор для взятия пробы мозга КРС на ГЭ</t>
  </si>
  <si>
    <t>32.50.50.190-00000343</t>
  </si>
  <si>
    <t>23.13.11.121-00000001</t>
  </si>
  <si>
    <t>26.51.51.110</t>
  </si>
  <si>
    <t xml:space="preserve">Стеклянная банка с крышкой </t>
  </si>
  <si>
    <t xml:space="preserve">Термометр со щупом (в том числе термометр с наконечником для замороженных продуктов 
</t>
  </si>
  <si>
    <t xml:space="preserve">Стеклянная банка с крышкой 
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</si>
</sst>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Border="1"/>
    <xf numFmtId="2" fontId="8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2" fontId="8" fillId="0" borderId="0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8" fillId="0" borderId="1" xfId="0" applyFont="1" applyBorder="1" applyAlignment="1">
      <alignment vertical="top" wrapText="1"/>
    </xf>
    <xf numFmtId="0" fontId="8" fillId="3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</xdr:row>
      <xdr:rowOff>304800</xdr:rowOff>
    </xdr:from>
    <xdr:ext cx="184731" cy="264560"/>
    <xdr:sp macro="" textlink="">
      <xdr:nvSpPr>
        <xdr:cNvPr id="2" name="TextBox 1"/>
        <xdr:cNvSpPr txBox="1"/>
      </xdr:nvSpPr>
      <xdr:spPr>
        <a:xfrm>
          <a:off x="22860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3</xdr:col>
      <xdr:colOff>457200</xdr:colOff>
      <xdr:row>4</xdr:row>
      <xdr:rowOff>164307</xdr:rowOff>
    </xdr:from>
    <xdr:to>
      <xdr:col>6</xdr:col>
      <xdr:colOff>22226</xdr:colOff>
      <xdr:row>4</xdr:row>
      <xdr:rowOff>976948</xdr:rowOff>
    </xdr:to>
    <xdr:pic>
      <xdr:nvPicPr>
        <xdr:cNvPr id="3" name="Изображение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0138" y="1557338"/>
          <a:ext cx="1624807" cy="81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topLeftCell="A5" zoomScale="80" zoomScaleNormal="80" workbookViewId="0">
      <selection activeCell="E25" sqref="E25"/>
    </sheetView>
  </sheetViews>
  <sheetFormatPr defaultRowHeight="15.75"/>
  <cols>
    <col min="1" max="1" width="5.85546875" style="4" bestFit="1" customWidth="1"/>
    <col min="2" max="2" width="42.5703125" style="4" customWidth="1"/>
    <col min="3" max="3" width="18.42578125" style="4" customWidth="1"/>
    <col min="4" max="4" width="13.85546875" style="4" customWidth="1"/>
    <col min="5" max="5" width="7.28515625" style="4" bestFit="1" customWidth="1"/>
    <col min="6" max="6" width="9.5703125" style="8" bestFit="1" customWidth="1"/>
    <col min="7" max="7" width="12.85546875" style="4" customWidth="1"/>
    <col min="8" max="8" width="14.42578125" style="4" customWidth="1"/>
    <col min="9" max="9" width="11.140625" style="8" customWidth="1"/>
    <col min="10" max="10" width="12.42578125" style="4" customWidth="1"/>
    <col min="11" max="11" width="10.28515625" style="4" bestFit="1" customWidth="1"/>
    <col min="12" max="12" width="9.140625" style="4"/>
    <col min="13" max="13" width="12.5703125" style="4" customWidth="1"/>
    <col min="14" max="14" width="9.140625" style="4"/>
    <col min="15" max="15" width="10" style="8" bestFit="1" customWidth="1"/>
    <col min="16" max="16384" width="9.140625" style="4"/>
  </cols>
  <sheetData>
    <row r="1" spans="1:15" ht="32.25" customHeight="1">
      <c r="A1" s="56" t="s">
        <v>15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5">
      <c r="A2" s="58" t="s">
        <v>19</v>
      </c>
      <c r="B2" s="58"/>
      <c r="C2" s="58"/>
      <c r="D2" s="59" t="s">
        <v>25</v>
      </c>
      <c r="E2" s="59"/>
      <c r="F2" s="59"/>
      <c r="G2" s="59"/>
      <c r="H2" s="59"/>
      <c r="I2" s="59"/>
      <c r="J2" s="59"/>
      <c r="K2" s="59"/>
      <c r="L2" s="59"/>
      <c r="M2" s="59"/>
    </row>
    <row r="3" spans="1:15" ht="46.5" customHeight="1">
      <c r="A3" s="56" t="s">
        <v>16</v>
      </c>
      <c r="B3" s="56"/>
      <c r="C3" s="56"/>
      <c r="D3" s="60" t="s">
        <v>21</v>
      </c>
      <c r="E3" s="60"/>
      <c r="F3" s="60"/>
      <c r="G3" s="60"/>
      <c r="H3" s="60"/>
      <c r="I3" s="60"/>
      <c r="J3" s="60"/>
      <c r="K3" s="60"/>
      <c r="L3" s="60"/>
      <c r="M3" s="60"/>
    </row>
    <row r="4" spans="1:15" ht="34.5" customHeight="1">
      <c r="A4" s="56" t="s">
        <v>18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20.75" customHeight="1">
      <c r="A5" s="47" t="s">
        <v>17</v>
      </c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5">
      <c r="A6" s="52" t="s">
        <v>0</v>
      </c>
      <c r="B6" s="52"/>
      <c r="C6" s="52"/>
      <c r="D6" s="53">
        <f>SUM(M10:M20)</f>
        <v>42942.943333333329</v>
      </c>
      <c r="E6" s="52"/>
      <c r="F6" s="53" t="s">
        <v>1</v>
      </c>
      <c r="G6" s="53"/>
      <c r="H6" s="53"/>
      <c r="I6" s="53"/>
      <c r="J6" s="53"/>
      <c r="K6" s="54" t="s">
        <v>2</v>
      </c>
      <c r="L6" s="54"/>
      <c r="M6" s="54"/>
    </row>
    <row r="7" spans="1:15">
      <c r="A7" s="52" t="s">
        <v>3</v>
      </c>
      <c r="B7" s="50" t="s">
        <v>4</v>
      </c>
      <c r="C7" s="49" t="s">
        <v>20</v>
      </c>
      <c r="D7" s="50" t="s">
        <v>5</v>
      </c>
      <c r="E7" s="50"/>
      <c r="F7" s="12" t="s">
        <v>6</v>
      </c>
      <c r="G7" s="13" t="s">
        <v>22</v>
      </c>
      <c r="H7" s="7" t="s">
        <v>23</v>
      </c>
      <c r="I7" s="55" t="s">
        <v>7</v>
      </c>
      <c r="J7" s="50" t="s">
        <v>8</v>
      </c>
      <c r="K7" s="50" t="s">
        <v>9</v>
      </c>
      <c r="L7" s="50" t="s">
        <v>10</v>
      </c>
      <c r="M7" s="51" t="s">
        <v>11</v>
      </c>
    </row>
    <row r="8" spans="1:15" ht="31.5">
      <c r="A8" s="52"/>
      <c r="B8" s="50"/>
      <c r="C8" s="49"/>
      <c r="D8" s="5" t="s">
        <v>12</v>
      </c>
      <c r="E8" s="5" t="s">
        <v>13</v>
      </c>
      <c r="F8" s="12" t="s">
        <v>14</v>
      </c>
      <c r="G8" s="7" t="s">
        <v>14</v>
      </c>
      <c r="H8" s="7" t="s">
        <v>14</v>
      </c>
      <c r="I8" s="55"/>
      <c r="J8" s="50"/>
      <c r="K8" s="50"/>
      <c r="L8" s="50"/>
      <c r="M8" s="51"/>
    </row>
    <row r="9" spans="1:15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9">
        <v>6</v>
      </c>
      <c r="G9" s="28">
        <v>7</v>
      </c>
      <c r="H9" s="28"/>
      <c r="I9" s="1">
        <v>9</v>
      </c>
      <c r="J9" s="28">
        <v>10</v>
      </c>
      <c r="K9" s="28">
        <v>11</v>
      </c>
      <c r="L9" s="28">
        <v>12</v>
      </c>
      <c r="M9" s="28">
        <v>13</v>
      </c>
    </row>
    <row r="10" spans="1:15" s="9" customFormat="1" ht="45" customHeight="1">
      <c r="A10" s="6">
        <v>1</v>
      </c>
      <c r="B10" s="37" t="s">
        <v>26</v>
      </c>
      <c r="C10" s="30" t="s">
        <v>27</v>
      </c>
      <c r="D10" s="35" t="s">
        <v>24</v>
      </c>
      <c r="E10" s="31">
        <v>100</v>
      </c>
      <c r="F10" s="32">
        <v>6</v>
      </c>
      <c r="G10" s="33">
        <v>6.5</v>
      </c>
      <c r="H10" s="36">
        <v>6.5</v>
      </c>
      <c r="I10" s="34">
        <f t="shared" ref="I10:I14" si="0">(H10+G10+F10)/3</f>
        <v>6.333333333333333</v>
      </c>
      <c r="J10" s="1">
        <f t="shared" ref="J10:J14" si="1">STDEV(F10:H10)</f>
        <v>0.28867513459481697</v>
      </c>
      <c r="K10" s="2">
        <f t="shared" ref="K10:K14" si="2">J10/I10*100%</f>
        <v>4.5580284409707947E-2</v>
      </c>
      <c r="L10" s="3" t="str">
        <f>IF(K10&lt;33,"ОДНОРОДНЫЕ","НЕОДНОРОДНЫЕ")</f>
        <v>ОДНОРОДНЫЕ</v>
      </c>
      <c r="M10" s="1">
        <f t="shared" ref="M10:M14" si="3">I10*E10</f>
        <v>633.33333333333326</v>
      </c>
      <c r="O10" s="11"/>
    </row>
    <row r="11" spans="1:15" ht="31.5">
      <c r="A11" s="6">
        <v>2</v>
      </c>
      <c r="B11" s="38" t="s">
        <v>34</v>
      </c>
      <c r="C11" s="43" t="s">
        <v>30</v>
      </c>
      <c r="D11" s="35" t="s">
        <v>24</v>
      </c>
      <c r="E11" s="39">
        <v>17</v>
      </c>
      <c r="F11" s="40">
        <v>100</v>
      </c>
      <c r="G11" s="41">
        <v>150</v>
      </c>
      <c r="H11" s="42">
        <v>180</v>
      </c>
      <c r="I11" s="34">
        <f t="shared" si="0"/>
        <v>143.33333333333334</v>
      </c>
      <c r="J11" s="1">
        <f t="shared" si="1"/>
        <v>40.41451884327379</v>
      </c>
      <c r="K11" s="2">
        <f t="shared" si="2"/>
        <v>0.28196175937167756</v>
      </c>
      <c r="L11" s="3" t="str">
        <f t="shared" ref="L11:L14" si="4">IF(K11&lt;33,"ОДНОРОДНЫЕ","НЕОДНОРОДНЫЕ")</f>
        <v>ОДНОРОДНЫЕ</v>
      </c>
      <c r="M11" s="1">
        <f t="shared" si="3"/>
        <v>2436.666666666667</v>
      </c>
      <c r="N11" s="9"/>
    </row>
    <row r="12" spans="1:15" ht="60">
      <c r="A12" s="6">
        <v>3</v>
      </c>
      <c r="B12" s="38" t="s">
        <v>33</v>
      </c>
      <c r="C12" s="44" t="s">
        <v>31</v>
      </c>
      <c r="D12" s="35" t="s">
        <v>24</v>
      </c>
      <c r="E12" s="45">
        <v>1</v>
      </c>
      <c r="F12" s="40">
        <v>17000</v>
      </c>
      <c r="G12" s="41">
        <v>17000</v>
      </c>
      <c r="H12" s="42">
        <v>17200</v>
      </c>
      <c r="I12" s="34">
        <f t="shared" si="0"/>
        <v>17066.666666666668</v>
      </c>
      <c r="J12" s="1">
        <f t="shared" si="1"/>
        <v>115.47005383783912</v>
      </c>
      <c r="K12" s="2">
        <f t="shared" si="2"/>
        <v>6.7658234670608854E-3</v>
      </c>
      <c r="L12" s="3" t="str">
        <f t="shared" si="4"/>
        <v>ОДНОРОДНЫЕ</v>
      </c>
      <c r="M12" s="1">
        <f t="shared" si="3"/>
        <v>17066.666666666668</v>
      </c>
      <c r="N12" s="9"/>
    </row>
    <row r="13" spans="1:15" ht="31.5">
      <c r="A13" s="6">
        <v>4</v>
      </c>
      <c r="B13" s="38" t="s">
        <v>28</v>
      </c>
      <c r="C13" s="44" t="s">
        <v>29</v>
      </c>
      <c r="D13" s="35" t="s">
        <v>24</v>
      </c>
      <c r="E13" s="39">
        <v>100</v>
      </c>
      <c r="F13" s="40">
        <v>220</v>
      </c>
      <c r="G13" s="41">
        <v>230</v>
      </c>
      <c r="H13" s="42">
        <v>230</v>
      </c>
      <c r="I13" s="34">
        <f t="shared" si="0"/>
        <v>226.66666666666666</v>
      </c>
      <c r="J13" s="1">
        <f t="shared" si="1"/>
        <v>5.7735026918958372</v>
      </c>
      <c r="K13" s="2">
        <f t="shared" si="2"/>
        <v>2.5471335405422811E-2</v>
      </c>
      <c r="L13" s="3" t="str">
        <f t="shared" si="4"/>
        <v>ОДНОРОДНЫЕ</v>
      </c>
      <c r="M13" s="1">
        <f t="shared" si="3"/>
        <v>22666.666666666664</v>
      </c>
      <c r="N13" s="9"/>
    </row>
    <row r="14" spans="1:15" ht="30" customHeight="1">
      <c r="A14" s="6">
        <v>5</v>
      </c>
      <c r="B14" s="38" t="s">
        <v>32</v>
      </c>
      <c r="C14" s="44" t="s">
        <v>30</v>
      </c>
      <c r="D14" s="35" t="s">
        <v>24</v>
      </c>
      <c r="E14" s="39">
        <v>1</v>
      </c>
      <c r="F14" s="40">
        <v>107.91</v>
      </c>
      <c r="G14" s="41">
        <v>150.91999999999999</v>
      </c>
      <c r="H14" s="42">
        <v>160</v>
      </c>
      <c r="I14" s="46">
        <f t="shared" si="0"/>
        <v>139.60999999999999</v>
      </c>
      <c r="J14" s="1">
        <f t="shared" si="1"/>
        <v>27.825871055548284</v>
      </c>
      <c r="K14" s="2">
        <f t="shared" si="2"/>
        <v>0.19931144656935953</v>
      </c>
      <c r="L14" s="3" t="str">
        <f t="shared" si="4"/>
        <v>ОДНОРОДНЫЕ</v>
      </c>
      <c r="M14" s="1">
        <f t="shared" si="3"/>
        <v>139.60999999999999</v>
      </c>
      <c r="N14" s="9"/>
    </row>
    <row r="15" spans="1:15">
      <c r="A15" s="14"/>
      <c r="B15" s="15"/>
      <c r="C15" s="16"/>
      <c r="D15" s="17"/>
      <c r="E15" s="18"/>
      <c r="F15" s="19"/>
      <c r="G15" s="20"/>
      <c r="H15" s="27"/>
      <c r="I15" s="21"/>
      <c r="J15" s="22"/>
      <c r="K15" s="23"/>
      <c r="L15" s="24"/>
      <c r="M15" s="22"/>
      <c r="N15" s="9"/>
    </row>
    <row r="16" spans="1:15" ht="30.75" customHeight="1">
      <c r="A16" s="25"/>
      <c r="B16" s="15"/>
      <c r="C16" s="26"/>
      <c r="D16" s="17"/>
      <c r="E16" s="18"/>
      <c r="F16" s="19"/>
      <c r="G16" s="20"/>
      <c r="H16" s="27"/>
      <c r="I16" s="21"/>
      <c r="J16" s="22"/>
      <c r="K16" s="23"/>
      <c r="L16" s="24"/>
      <c r="M16" s="22"/>
      <c r="N16" s="9"/>
    </row>
    <row r="17" spans="1:14">
      <c r="A17" s="14"/>
      <c r="B17" s="15"/>
      <c r="C17" s="16"/>
      <c r="D17" s="17"/>
      <c r="E17" s="18"/>
      <c r="F17" s="19"/>
      <c r="G17" s="20"/>
      <c r="H17" s="27"/>
      <c r="I17" s="21"/>
      <c r="J17" s="22"/>
      <c r="K17" s="23"/>
      <c r="L17" s="24"/>
      <c r="M17" s="22"/>
      <c r="N17" s="9"/>
    </row>
    <row r="18" spans="1:14">
      <c r="A18" s="25"/>
      <c r="B18" s="15"/>
      <c r="C18" s="26"/>
      <c r="D18" s="17"/>
      <c r="E18" s="18"/>
      <c r="F18" s="19"/>
      <c r="G18" s="20"/>
      <c r="H18" s="27"/>
      <c r="I18" s="21"/>
      <c r="J18" s="22"/>
      <c r="K18" s="23"/>
      <c r="L18" s="24"/>
      <c r="M18" s="22"/>
      <c r="N18" s="9"/>
    </row>
    <row r="19" spans="1:14">
      <c r="A19" s="14"/>
      <c r="B19" s="15"/>
      <c r="C19" s="16"/>
      <c r="D19" s="17"/>
      <c r="E19" s="18"/>
      <c r="F19" s="19"/>
      <c r="G19" s="20"/>
      <c r="H19" s="27"/>
      <c r="I19" s="21"/>
      <c r="J19" s="22"/>
      <c r="K19" s="23"/>
      <c r="L19" s="24"/>
      <c r="M19" s="22"/>
      <c r="N19" s="9"/>
    </row>
    <row r="20" spans="1:14" ht="33" customHeight="1">
      <c r="A20" s="25"/>
      <c r="B20" s="15"/>
      <c r="C20" s="26"/>
      <c r="D20" s="17"/>
      <c r="E20" s="18"/>
      <c r="F20" s="19"/>
      <c r="G20" s="20"/>
      <c r="H20" s="27"/>
      <c r="I20" s="21"/>
      <c r="J20" s="22"/>
      <c r="K20" s="23"/>
      <c r="L20" s="24"/>
      <c r="M20" s="22"/>
      <c r="N20" s="9"/>
    </row>
    <row r="21" spans="1:14">
      <c r="A21" s="9"/>
      <c r="B21" s="9"/>
      <c r="C21" s="9"/>
      <c r="D21" s="9"/>
      <c r="E21" s="9"/>
      <c r="F21" s="10"/>
      <c r="G21" s="9"/>
      <c r="H21" s="9"/>
      <c r="I21" s="11"/>
      <c r="J21" s="9"/>
      <c r="K21" s="9"/>
      <c r="L21" s="9"/>
      <c r="M21" s="9"/>
      <c r="N21" s="9"/>
    </row>
    <row r="22" spans="1:14">
      <c r="D22" s="9"/>
      <c r="E22" s="9"/>
      <c r="F22" s="11"/>
      <c r="G22" s="9"/>
      <c r="H22" s="9"/>
    </row>
    <row r="23" spans="1:14">
      <c r="D23" s="9"/>
      <c r="E23" s="9"/>
      <c r="F23" s="11"/>
      <c r="G23" s="9"/>
      <c r="H23" s="9"/>
    </row>
    <row r="24" spans="1:14">
      <c r="D24" s="9"/>
      <c r="E24" s="9"/>
      <c r="F24" s="11"/>
      <c r="G24" s="9"/>
      <c r="H24" s="9"/>
    </row>
    <row r="25" spans="1:14">
      <c r="D25" s="9"/>
      <c r="E25" s="9"/>
      <c r="F25" s="11"/>
      <c r="G25" s="9"/>
      <c r="H25" s="9"/>
    </row>
    <row r="26" spans="1:14">
      <c r="D26" s="9"/>
      <c r="E26" s="9"/>
      <c r="F26" s="11"/>
      <c r="G26" s="9"/>
      <c r="H26" s="9"/>
    </row>
  </sheetData>
  <protectedRanges>
    <protectedRange password="CC23" sqref="D10:D20" name="Диапазон1_1"/>
  </protectedRanges>
  <mergeCells count="20">
    <mergeCell ref="A4:M4"/>
    <mergeCell ref="A1:M1"/>
    <mergeCell ref="A2:C2"/>
    <mergeCell ref="D2:M2"/>
    <mergeCell ref="A3:C3"/>
    <mergeCell ref="D3:M3"/>
    <mergeCell ref="A5:M5"/>
    <mergeCell ref="C7:C8"/>
    <mergeCell ref="L7:L8"/>
    <mergeCell ref="M7:M8"/>
    <mergeCell ref="A6:C6"/>
    <mergeCell ref="D6:E6"/>
    <mergeCell ref="F6:J6"/>
    <mergeCell ref="K6:M6"/>
    <mergeCell ref="A7:A8"/>
    <mergeCell ref="B7:B8"/>
    <mergeCell ref="D7:E7"/>
    <mergeCell ref="I7:I8"/>
    <mergeCell ref="J7:J8"/>
    <mergeCell ref="K7:K8"/>
  </mergeCells>
  <conditionalFormatting sqref="L10:L20">
    <cfRule type="containsText" dxfId="5" priority="4" operator="containsText" text="НЕ">
      <formula>NOT(ISERROR(SEARCH("НЕ",L10)))</formula>
    </cfRule>
    <cfRule type="containsText" dxfId="4" priority="5" operator="containsText" text="ОДНОРОДНЫЕ">
      <formula>NOT(ISERROR(SEARCH("ОДНОРОДНЫЕ",L10)))</formula>
    </cfRule>
    <cfRule type="containsText" dxfId="3" priority="6" operator="containsText" text="НЕОДНОРОДНЫЕ">
      <formula>NOT(ISERROR(SEARCH("НЕОДНОРОДНЫЕ",L10)))</formula>
    </cfRule>
  </conditionalFormatting>
  <conditionalFormatting sqref="L10:L20">
    <cfRule type="containsText" dxfId="2" priority="1" operator="containsText" text="НЕОДНОРОДНЫЕ">
      <formula>NOT(ISERROR(SEARCH("НЕОДНОРОДНЫЕ",L10)))</formula>
    </cfRule>
    <cfRule type="containsText" dxfId="1" priority="2" operator="containsText" text="ОДНОРОДНЫЕ">
      <formula>NOT(ISERROR(SEARCH("ОДНОРОДНЫЕ",L10)))</formula>
    </cfRule>
    <cfRule type="containsText" dxfId="0" priority="3" operator="containsText" text="НЕОДНОРОДНЫЕ">
      <formula>NOT(ISERROR(SEARCH("НЕОДНОРОДНЫЕ",L10)))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2026-05-28T08:25:31Z</dcterms:modified>
</cp:coreProperties>
</file>