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Санаторий\..Медикаменты\7 смена\"/>
    </mc:Choice>
  </mc:AlternateContent>
  <bookViews>
    <workbookView xWindow="0" yWindow="0" windowWidth="28740" windowHeight="11415"/>
  </bookViews>
  <sheets>
    <sheet name="Расчет НМЦК для ЕАТ" sheetId="8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8" l="1"/>
  <c r="D17" i="8"/>
  <c r="C17" i="8"/>
  <c r="B17" i="8"/>
  <c r="E17" i="8" s="1"/>
  <c r="G17" i="8" s="1"/>
  <c r="A17" i="8"/>
  <c r="F16" i="8"/>
  <c r="D16" i="8"/>
  <c r="C16" i="8"/>
  <c r="B16" i="8"/>
  <c r="E16" i="8" s="1"/>
  <c r="G16" i="8" s="1"/>
  <c r="A16" i="8"/>
  <c r="F15" i="8"/>
  <c r="D15" i="8"/>
  <c r="E15" i="8" s="1"/>
  <c r="G15" i="8" s="1"/>
  <c r="C15" i="8"/>
  <c r="B15" i="8"/>
  <c r="A15" i="8"/>
  <c r="D14" i="8"/>
  <c r="C14" i="8"/>
  <c r="B14" i="8"/>
  <c r="G18" i="8" l="1"/>
</calcChain>
</file>

<file path=xl/sharedStrings.xml><?xml version="1.0" encoding="utf-8"?>
<sst xmlns="http://schemas.openxmlformats.org/spreadsheetml/2006/main" count="16" uniqueCount="16">
  <si>
    <t>Наименование товара</t>
  </si>
  <si>
    <t>метод сопоставимых рыночных цен (анализа рынка)</t>
  </si>
  <si>
    <t>Сумма по позиции, руб.</t>
  </si>
  <si>
    <t>Дата составления расчета:</t>
  </si>
  <si>
    <t>№ ___________________ от ___.___.2026 г.</t>
  </si>
  <si>
    <t>Расчет начальной (максимальной) цены Контракта</t>
  </si>
  <si>
    <t>на поставку товара для нужд ВЛГУ</t>
  </si>
  <si>
    <t>НМЦК (минимальное значение)</t>
  </si>
  <si>
    <t>Кол-во товара, упак.</t>
  </si>
  <si>
    <t>ИТОГО</t>
  </si>
  <si>
    <t>Заказчик осуществил расчет НМЦК в соответствии с Приказом Министерства здравоохранения Российской Федерации от 19.12.2019г. № 1064н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лекарственных препаратов для медицинского применения"</t>
  </si>
  <si>
    <t>ИТОГО НМЦК составляет</t>
  </si>
  <si>
    <t>Также Заказчиком был проведен анализ рынка методом сопоставимых рыночных цен, используя коммерческие предложения потенциальных участников, имеющих опыт поставки лекарсвенных средств и имеющих действующую лицензию</t>
  </si>
  <si>
    <t>Итоговый расчет НМЦК выполнен, руководствуясь принципом, установленным ст. 34 Бюджетного кодекса РФ: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</t>
  </si>
  <si>
    <t>метод обоснования НМЦК:</t>
  </si>
  <si>
    <t>31.07.2026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</si>
</sst>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4" fontId="0" fillId="0" borderId="0" xfId="0" applyNumberFormat="1"/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5;&#1077;&#1090;%20&#1053;&#1052;&#1062;&#1044;%20&#1084;&#1077;&#1076;&#1080;&#1082;&#1072;&#1084;&#1077;&#1085;&#1090;&#1099;-7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НМЦК для ЕАТ"/>
      <sheetName val="Итоговый расчет"/>
      <sheetName val="Анализ рынка"/>
      <sheetName val="Тарифный метод"/>
      <sheetName val="Средневзвешенная цена"/>
    </sheetNames>
    <sheetDataSet>
      <sheetData sheetId="0"/>
      <sheetData sheetId="1">
        <row r="7">
          <cell r="B7" t="str">
            <v>Берокка Плюс, табл. п.п.о., бл. 10, пач. картон. 3</v>
          </cell>
          <cell r="L7">
            <v>20</v>
          </cell>
        </row>
        <row r="8">
          <cell r="B8" t="str">
            <v>Супрадин, табл. п.п.о., бл. 15, пач. картон. 2</v>
          </cell>
          <cell r="L8">
            <v>20</v>
          </cell>
        </row>
        <row r="9">
          <cell r="B9" t="str">
            <v>Solgar Мульти-I (Multi-I), таблетки 1781мг, 30шт</v>
          </cell>
          <cell r="L9">
            <v>4</v>
          </cell>
        </row>
      </sheetData>
      <sheetData sheetId="2">
        <row r="4">
          <cell r="E4" t="str">
            <v>Коммерческое предложение 
№ б/н от 29.07.2026 г.
и 
№ б/н от 30.07.2026 г.
(цена за упаковку)</v>
          </cell>
          <cell r="F4" t="str">
            <v>Коммерческое предложение 
№ б/н от 29.07.2026 г.
и 
№ б/н от 30.07.2026 г.
(цена за упаковку)</v>
          </cell>
          <cell r="G4" t="str">
            <v>Коммерческое предложение 
№ б/н от 29.07.2026 г.
и 
№ б/н от 30.07.2026 г.
(цена за упаковку)</v>
          </cell>
        </row>
        <row r="5">
          <cell r="E5">
            <v>1976</v>
          </cell>
          <cell r="F5">
            <v>1980</v>
          </cell>
          <cell r="G5">
            <v>2000</v>
          </cell>
        </row>
        <row r="6">
          <cell r="E6">
            <v>1667</v>
          </cell>
          <cell r="F6">
            <v>1670</v>
          </cell>
          <cell r="G6">
            <v>1680</v>
          </cell>
        </row>
        <row r="7">
          <cell r="E7">
            <v>1848</v>
          </cell>
          <cell r="F7">
            <v>1850</v>
          </cell>
          <cell r="G7">
            <v>1870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workbookViewId="0">
      <selection activeCell="F13" sqref="F13"/>
    </sheetView>
  </sheetViews>
  <sheetFormatPr defaultRowHeight="15" x14ac:dyDescent="0.25"/>
  <cols>
    <col min="1" max="1" width="63" customWidth="1"/>
    <col min="2" max="2" width="18.140625" customWidth="1"/>
    <col min="3" max="3" width="18.28515625" customWidth="1"/>
    <col min="4" max="4" width="18.42578125" customWidth="1"/>
    <col min="5" max="5" width="14.28515625" customWidth="1"/>
    <col min="6" max="6" width="12.5703125" customWidth="1"/>
    <col min="7" max="7" width="12.28515625" customWidth="1"/>
  </cols>
  <sheetData>
    <row r="1" spans="1:16" ht="15.75" x14ac:dyDescent="0.25">
      <c r="A1" s="18" t="s">
        <v>5</v>
      </c>
      <c r="B1" s="18"/>
      <c r="C1" s="18"/>
      <c r="D1" s="18"/>
      <c r="E1" s="18"/>
      <c r="F1" s="18"/>
      <c r="G1" s="18"/>
      <c r="H1" s="1"/>
      <c r="I1" s="1"/>
    </row>
    <row r="2" spans="1:16" ht="15.75" x14ac:dyDescent="0.25">
      <c r="A2" s="18" t="s">
        <v>4</v>
      </c>
      <c r="B2" s="18"/>
      <c r="C2" s="18"/>
      <c r="D2" s="18"/>
      <c r="E2" s="18"/>
      <c r="F2" s="18"/>
      <c r="G2" s="18"/>
      <c r="I2" s="1"/>
      <c r="J2" s="1"/>
      <c r="K2" s="1"/>
      <c r="L2" s="1"/>
      <c r="M2" s="1"/>
      <c r="N2" s="1"/>
      <c r="O2" s="1"/>
      <c r="P2" s="1"/>
    </row>
    <row r="3" spans="1:16" x14ac:dyDescent="0.25">
      <c r="A3" s="19" t="s">
        <v>6</v>
      </c>
      <c r="B3" s="19"/>
      <c r="C3" s="19"/>
      <c r="D3" s="19"/>
      <c r="E3" s="19"/>
      <c r="F3" s="19"/>
      <c r="G3" s="19"/>
    </row>
    <row r="4" spans="1:16" x14ac:dyDescent="0.25">
      <c r="A4" s="8"/>
      <c r="B4" s="8"/>
      <c r="C4" s="8"/>
      <c r="D4" s="8"/>
      <c r="E4" s="8"/>
      <c r="F4" s="8"/>
      <c r="G4" s="8"/>
    </row>
    <row r="5" spans="1:16" ht="40.5" customHeight="1" x14ac:dyDescent="0.25">
      <c r="A5" s="20" t="s">
        <v>10</v>
      </c>
      <c r="B5" s="20"/>
      <c r="C5" s="20"/>
      <c r="D5" s="20"/>
      <c r="E5" s="20"/>
      <c r="F5" s="20"/>
      <c r="G5" s="20"/>
    </row>
    <row r="6" spans="1:16" x14ac:dyDescent="0.25">
      <c r="A6" s="13" t="s">
        <v>11</v>
      </c>
      <c r="B6" s="14">
        <v>88281.600000000006</v>
      </c>
    </row>
    <row r="7" spans="1:16" x14ac:dyDescent="0.25">
      <c r="A7" s="12"/>
      <c r="B7" s="12"/>
    </row>
    <row r="8" spans="1:16" ht="27" customHeight="1" x14ac:dyDescent="0.25">
      <c r="A8" s="21" t="s">
        <v>12</v>
      </c>
      <c r="B8" s="21"/>
      <c r="C8" s="21"/>
      <c r="D8" s="21"/>
      <c r="E8" s="21"/>
      <c r="F8" s="21"/>
      <c r="G8" s="21"/>
    </row>
    <row r="9" spans="1:16" ht="29.25" customHeight="1" x14ac:dyDescent="0.25">
      <c r="A9" s="21" t="s">
        <v>13</v>
      </c>
      <c r="B9" s="21"/>
      <c r="C9" s="21"/>
      <c r="D9" s="21"/>
      <c r="E9" s="21"/>
      <c r="F9" s="21"/>
      <c r="G9" s="21"/>
    </row>
    <row r="10" spans="1:16" ht="16.5" customHeight="1" x14ac:dyDescent="0.25">
      <c r="A10" s="15"/>
      <c r="B10" s="15"/>
      <c r="C10" s="15"/>
      <c r="D10" s="15"/>
      <c r="E10" s="15"/>
      <c r="F10" s="15"/>
      <c r="G10" s="15"/>
    </row>
    <row r="11" spans="1:16" x14ac:dyDescent="0.25">
      <c r="A11" s="6" t="s">
        <v>14</v>
      </c>
      <c r="B11" s="6" t="s">
        <v>1</v>
      </c>
      <c r="E11" s="8"/>
      <c r="F11" s="2"/>
      <c r="G11" s="2"/>
    </row>
    <row r="12" spans="1:16" x14ac:dyDescent="0.25">
      <c r="D12" s="17" t="s">
        <v>3</v>
      </c>
      <c r="E12" s="17"/>
      <c r="F12" s="2" t="s">
        <v>15</v>
      </c>
      <c r="G12" s="2"/>
    </row>
    <row r="14" spans="1:16" ht="72.75" customHeight="1" x14ac:dyDescent="0.25">
      <c r="A14" s="3" t="s">
        <v>0</v>
      </c>
      <c r="B14" s="3" t="str">
        <f>'[1]Анализ рынка'!E4</f>
        <v>Коммерческое предложение 
№ б/н от 29.07.2026 г.
и 
№ б/н от 30.07.2026 г.
(цена за упаковку)</v>
      </c>
      <c r="C14" s="3" t="str">
        <f>'[1]Анализ рынка'!F4</f>
        <v>Коммерческое предложение 
№ б/н от 29.07.2026 г.
и 
№ б/н от 30.07.2026 г.
(цена за упаковку)</v>
      </c>
      <c r="D14" s="3" t="str">
        <f>'[1]Анализ рынка'!G4</f>
        <v>Коммерческое предложение 
№ б/н от 29.07.2026 г.
и 
№ б/н от 30.07.2026 г.
(цена за упаковку)</v>
      </c>
      <c r="E14" s="3" t="s">
        <v>7</v>
      </c>
      <c r="F14" s="3" t="s">
        <v>8</v>
      </c>
      <c r="G14" s="11" t="s">
        <v>2</v>
      </c>
    </row>
    <row r="15" spans="1:16" x14ac:dyDescent="0.25">
      <c r="A15" s="7" t="str">
        <f>'[1]Итоговый расчет'!B7</f>
        <v>Берокка Плюс, табл. п.п.о., бл. 10, пач. картон. 3</v>
      </c>
      <c r="B15" s="4">
        <f>'[1]Анализ рынка'!E5</f>
        <v>1976</v>
      </c>
      <c r="C15" s="4">
        <f>'[1]Анализ рынка'!F5</f>
        <v>1980</v>
      </c>
      <c r="D15" s="4">
        <f>'[1]Анализ рынка'!G5</f>
        <v>2000</v>
      </c>
      <c r="E15" s="5">
        <f t="shared" ref="E15:E17" si="0">MIN(B15:D15)</f>
        <v>1976</v>
      </c>
      <c r="F15" s="9">
        <f>'[1]Итоговый расчет'!L7</f>
        <v>20</v>
      </c>
      <c r="G15" s="5">
        <f>E15*F15</f>
        <v>39520</v>
      </c>
    </row>
    <row r="16" spans="1:16" x14ac:dyDescent="0.25">
      <c r="A16" s="7" t="str">
        <f>'[1]Итоговый расчет'!B8</f>
        <v>Супрадин, табл. п.п.о., бл. 15, пач. картон. 2</v>
      </c>
      <c r="B16" s="4">
        <f>'[1]Анализ рынка'!E6</f>
        <v>1667</v>
      </c>
      <c r="C16" s="4">
        <f>'[1]Анализ рынка'!F6</f>
        <v>1670</v>
      </c>
      <c r="D16" s="4">
        <f>'[1]Анализ рынка'!G6</f>
        <v>1680</v>
      </c>
      <c r="E16" s="5">
        <f t="shared" si="0"/>
        <v>1667</v>
      </c>
      <c r="F16" s="9">
        <f>'[1]Итоговый расчет'!L8</f>
        <v>20</v>
      </c>
      <c r="G16" s="5">
        <f t="shared" ref="G16:G17" si="1">E16*F16</f>
        <v>33340</v>
      </c>
    </row>
    <row r="17" spans="1:7" x14ac:dyDescent="0.25">
      <c r="A17" s="7" t="str">
        <f>'[1]Итоговый расчет'!B9</f>
        <v>Solgar Мульти-I (Multi-I), таблетки 1781мг, 30шт</v>
      </c>
      <c r="B17" s="4">
        <f>'[1]Анализ рынка'!E7</f>
        <v>1848</v>
      </c>
      <c r="C17" s="4">
        <f>'[1]Анализ рынка'!F7</f>
        <v>1850</v>
      </c>
      <c r="D17" s="4">
        <f>'[1]Анализ рынка'!G7</f>
        <v>1870</v>
      </c>
      <c r="E17" s="5">
        <f t="shared" si="0"/>
        <v>1848</v>
      </c>
      <c r="F17" s="9">
        <f>'[1]Итоговый расчет'!L9</f>
        <v>4</v>
      </c>
      <c r="G17" s="5">
        <f t="shared" si="1"/>
        <v>7392</v>
      </c>
    </row>
    <row r="18" spans="1:7" x14ac:dyDescent="0.25">
      <c r="F18" s="10" t="s">
        <v>9</v>
      </c>
      <c r="G18" s="5">
        <f>SUM(G15:G17)</f>
        <v>80252</v>
      </c>
    </row>
    <row r="22" spans="1:7" x14ac:dyDescent="0.25">
      <c r="G22" s="16"/>
    </row>
  </sheetData>
  <mergeCells count="7">
    <mergeCell ref="D12:E12"/>
    <mergeCell ref="A1:G1"/>
    <mergeCell ref="A2:G2"/>
    <mergeCell ref="A3:G3"/>
    <mergeCell ref="A5:G5"/>
    <mergeCell ref="A8:G8"/>
    <mergeCell ref="A9:G9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 для ЕАТ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Надежда В. Блинова</cp:lastModifiedBy>
  <cp:lastPrinted>2026-07-31T08:38:51Z</cp:lastPrinted>
  <dcterms:created xsi:type="dcterms:W3CDTF">2022-10-05T06:03:29Z</dcterms:created>
  <dcterms:modified xsi:type="dcterms:W3CDTF">2026-07-31T08:38:56Z</dcterms:modified>
</cp:coreProperties>
</file>