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1055"/>
  </bookViews>
  <sheets>
    <sheet name="Расчет цены (2)" sheetId="3" r:id="rId1"/>
  </sheets>
  <calcPr calcId="124519"/>
</workbook>
</file>

<file path=xl/calcChain.xml><?xml version="1.0" encoding="utf-8"?>
<calcChain xmlns="http://schemas.openxmlformats.org/spreadsheetml/2006/main">
  <c r="J7" i="3"/>
  <c r="G10"/>
  <c r="F10"/>
  <c r="L9"/>
  <c r="K8"/>
  <c r="K9"/>
  <c r="J8"/>
  <c r="J9"/>
  <c r="K7"/>
  <c r="L8" l="1"/>
  <c r="N10"/>
  <c r="L7"/>
</calcChain>
</file>

<file path=xl/sharedStrings.xml><?xml version="1.0" encoding="utf-8"?>
<sst xmlns="http://schemas.openxmlformats.org/spreadsheetml/2006/main" count="35" uniqueCount="31">
  <si>
    <t>№</t>
  </si>
  <si>
    <t>Ед. изм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</si>
  <si>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</si>
  <si>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</si>
  <si>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</si>
  <si>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</si>
  <si>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Применяемый коэффициент</t>
  </si>
  <si>
    <t>-</t>
  </si>
  <si>
    <t>Коммерческие предложения, данные реестра контрактов (руб./ед.изм.)</t>
  </si>
  <si>
    <t>Коммерческое предложение Поставщик №1</t>
  </si>
  <si>
    <t>Коммерческое предложение Поставщик №2</t>
  </si>
  <si>
    <t>Коммерческое предложение Поставщик №3</t>
  </si>
  <si>
    <t>Устанновленая цена за единицу измерения, руб.</t>
  </si>
  <si>
    <t>Всего</t>
  </si>
  <si>
    <t>Обоснование начальной (максимальной) цены контракта</t>
  </si>
  <si>
    <t>Приложение к извещению
об осуществлении закупки</t>
  </si>
  <si>
    <t>Дата подготовки обоснования НМЦК:</t>
  </si>
  <si>
    <t>В соответствии с описанием объекта закупки</t>
  </si>
  <si>
    <t>Однородность совокупности значений выявленных цен, используемых в расчете Н(М)ЦК</t>
  </si>
  <si>
    <t>Установленная Н(М)ЦК, руб.</t>
  </si>
  <si>
    <t>Основные характеристики объекта закупки</t>
  </si>
  <si>
    <r>
      <rPr>
        <b/>
        <sz val="12"/>
        <color indexed="8"/>
        <rFont val="Times New Roman"/>
        <family val="1"/>
        <charset val="204"/>
      </rPr>
      <t>Используемый метод определения Н(М)ЦК: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Метод сопоставимых рыночных цен (анализа рынка) 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
</t>
    </r>
  </si>
  <si>
    <t>Наименование объекта закупки</t>
  </si>
  <si>
    <t>Чел.</t>
  </si>
  <si>
    <t>Главный специалист по кадрам М.Н. Панова</t>
  </si>
  <si>
    <t>Предмет контракта: Оказание платных образовательных услуг по проведению обучения работников по программе «Предаттестационная подготовка»</t>
  </si>
  <si>
    <t>19.05.2026г.</t>
  </si>
  <si>
    <t>Предаттестационная подготовка по промбезопасности А.1</t>
  </si>
  <si>
    <t>Предаттестационная подготовка по промбезопасности  Б.7.3.</t>
  </si>
  <si>
    <t>Предаттестационная подготовка по элктробезопасности</t>
  </si>
  <si>
    <t xml:space="preserve">Начальная максимальная цена контракта принята в сумме 15 900 (Пятнадцать  тысяч девятьсот) рублей 00 копеек.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</si>
</sst>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center" vertical="top"/>
    </xf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textRotation="90" wrapText="1"/>
    </xf>
    <xf numFmtId="0" fontId="1" fillId="0" borderId="0" xfId="0" applyFont="1" applyAlignment="1">
      <alignment horizontal="center" vertical="center"/>
    </xf>
    <xf numFmtId="0" fontId="5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2" fillId="0" borderId="0" xfId="0" applyFont="1" applyBorder="1" applyAlignment="1" applyProtection="1"/>
    <xf numFmtId="0" fontId="12" fillId="0" borderId="0" xfId="0" applyFont="1" applyAlignment="1" applyProtection="1"/>
    <xf numFmtId="0" fontId="9" fillId="0" borderId="0" xfId="0" applyFont="1" applyBorder="1" applyAlignment="1" applyProtection="1"/>
    <xf numFmtId="0" fontId="13" fillId="0" borderId="0" xfId="0" applyFont="1" applyAlignment="1">
      <alignment horizontal="justify" wrapText="1"/>
    </xf>
    <xf numFmtId="0" fontId="14" fillId="0" borderId="0" xfId="0" applyFont="1" applyAlignment="1" applyProtection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6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4" fillId="0" borderId="0" xfId="0" applyFont="1" applyBorder="1" applyAlignment="1" applyProtection="1">
      <alignment horizontal="right"/>
    </xf>
    <xf numFmtId="14" fontId="14" fillId="0" borderId="0" xfId="0" applyNumberFormat="1" applyFont="1" applyBorder="1" applyAlignment="1" applyProtection="1">
      <alignment horizontal="left"/>
    </xf>
    <xf numFmtId="0" fontId="1" fillId="0" borderId="6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40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0" y="33623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5</xdr:row>
      <xdr:rowOff>923925</xdr:rowOff>
    </xdr:from>
    <xdr:to>
      <xdr:col>10</xdr:col>
      <xdr:colOff>1019175</xdr:colOff>
      <xdr:row>5</xdr:row>
      <xdr:rowOff>1362075</xdr:rowOff>
    </xdr:to>
    <xdr:pic>
      <xdr:nvPicPr>
        <xdr:cNvPr id="40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333375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tabSelected="1" workbookViewId="0">
      <selection activeCell="R6" sqref="R6"/>
    </sheetView>
  </sheetViews>
  <sheetFormatPr defaultColWidth="9.140625" defaultRowHeight="12.75"/>
  <cols>
    <col min="1" max="1" width="3.140625" style="2" customWidth="1"/>
    <col min="2" max="2" width="28.42578125" style="2" customWidth="1"/>
    <col min="3" max="3" width="21" style="2" customWidth="1"/>
    <col min="4" max="4" width="5.85546875" style="2" customWidth="1"/>
    <col min="5" max="5" width="5" style="2" customWidth="1"/>
    <col min="6" max="6" width="14.7109375" style="2" customWidth="1"/>
    <col min="7" max="7" width="16" style="2" customWidth="1"/>
    <col min="8" max="8" width="14.42578125" style="2" customWidth="1"/>
    <col min="9" max="9" width="5.5703125" style="2" customWidth="1"/>
    <col min="10" max="10" width="15.5703125" style="2" customWidth="1"/>
    <col min="11" max="11" width="15.42578125" style="2" customWidth="1"/>
    <col min="12" max="13" width="14.28515625" style="2" customWidth="1"/>
    <col min="14" max="14" width="15.140625" style="10" customWidth="1"/>
    <col min="15" max="16384" width="9.140625" style="2"/>
  </cols>
  <sheetData>
    <row r="1" spans="1:14" ht="24.75" customHeight="1">
      <c r="A1" s="27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30" customHeight="1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56.25" customHeight="1">
      <c r="A3" s="26" t="s">
        <v>25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47.25" customHeight="1">
      <c r="A4" s="29" t="s">
        <v>21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39" customHeight="1">
      <c r="A5" s="30" t="s">
        <v>0</v>
      </c>
      <c r="B5" s="30" t="s">
        <v>22</v>
      </c>
      <c r="C5" s="31" t="s">
        <v>20</v>
      </c>
      <c r="D5" s="31" t="s">
        <v>1</v>
      </c>
      <c r="E5" s="31" t="s">
        <v>2</v>
      </c>
      <c r="F5" s="33" t="s">
        <v>8</v>
      </c>
      <c r="G5" s="34"/>
      <c r="H5" s="34"/>
      <c r="I5" s="35"/>
      <c r="J5" s="36" t="s">
        <v>18</v>
      </c>
      <c r="K5" s="36"/>
      <c r="L5" s="36"/>
      <c r="M5" s="37" t="s">
        <v>12</v>
      </c>
      <c r="N5" s="39" t="s">
        <v>19</v>
      </c>
    </row>
    <row r="6" spans="1:14" ht="135.75" customHeight="1">
      <c r="A6" s="31"/>
      <c r="B6" s="31"/>
      <c r="C6" s="32"/>
      <c r="D6" s="32"/>
      <c r="E6" s="32"/>
      <c r="F6" s="5" t="s">
        <v>9</v>
      </c>
      <c r="G6" s="5" t="s">
        <v>10</v>
      </c>
      <c r="H6" s="5" t="s">
        <v>11</v>
      </c>
      <c r="I6" s="5" t="s">
        <v>6</v>
      </c>
      <c r="J6" s="20" t="s">
        <v>5</v>
      </c>
      <c r="K6" s="22" t="s">
        <v>3</v>
      </c>
      <c r="L6" s="23" t="s">
        <v>4</v>
      </c>
      <c r="M6" s="38"/>
      <c r="N6" s="40"/>
    </row>
    <row r="7" spans="1:14" s="1" customFormat="1" ht="72" customHeight="1">
      <c r="A7" s="21">
        <v>1</v>
      </c>
      <c r="B7" s="24" t="s">
        <v>27</v>
      </c>
      <c r="C7" s="8" t="s">
        <v>17</v>
      </c>
      <c r="D7" s="11" t="s">
        <v>23</v>
      </c>
      <c r="E7" s="14">
        <v>3</v>
      </c>
      <c r="F7" s="4">
        <v>1700</v>
      </c>
      <c r="G7" s="46">
        <v>2600</v>
      </c>
      <c r="H7" s="4"/>
      <c r="I7" s="3" t="s">
        <v>7</v>
      </c>
      <c r="J7" s="3">
        <f>AVERAGE(F7:H7)</f>
        <v>2150</v>
      </c>
      <c r="K7" s="4">
        <f>STDEV(F7:H7)</f>
        <v>636.3961030678928</v>
      </c>
      <c r="L7" s="4">
        <f>K7/J7*100</f>
        <v>29.599818747343853</v>
      </c>
      <c r="M7" s="47">
        <v>1700</v>
      </c>
      <c r="N7" s="47">
        <v>5100</v>
      </c>
    </row>
    <row r="8" spans="1:14" s="1" customFormat="1" ht="72" customHeight="1">
      <c r="A8" s="21">
        <v>2</v>
      </c>
      <c r="B8" s="24" t="s">
        <v>28</v>
      </c>
      <c r="C8" s="8" t="s">
        <v>17</v>
      </c>
      <c r="D8" s="11" t="s">
        <v>23</v>
      </c>
      <c r="E8" s="14">
        <v>3</v>
      </c>
      <c r="F8" s="4">
        <v>1900</v>
      </c>
      <c r="G8" s="46">
        <v>3000</v>
      </c>
      <c r="H8" s="4"/>
      <c r="I8" s="3"/>
      <c r="J8" s="3">
        <f t="shared" ref="J8:J9" si="0">AVERAGE(F8:H8)</f>
        <v>2450</v>
      </c>
      <c r="K8" s="4">
        <f t="shared" ref="K8:K9" si="1">STDEV(F8:H8)</f>
        <v>777.81745930520231</v>
      </c>
      <c r="L8" s="4">
        <f t="shared" ref="L8:L9" si="2">K8/J8*100</f>
        <v>31.747651400212341</v>
      </c>
      <c r="M8" s="47">
        <v>1900</v>
      </c>
      <c r="N8" s="47">
        <v>5700</v>
      </c>
    </row>
    <row r="9" spans="1:14" s="1" customFormat="1" ht="72" customHeight="1">
      <c r="A9" s="21">
        <v>3</v>
      </c>
      <c r="B9" s="24" t="s">
        <v>29</v>
      </c>
      <c r="C9" s="8" t="s">
        <v>17</v>
      </c>
      <c r="D9" s="11" t="s">
        <v>23</v>
      </c>
      <c r="E9" s="14">
        <v>3</v>
      </c>
      <c r="F9" s="4">
        <v>1700</v>
      </c>
      <c r="G9" s="46">
        <v>2300</v>
      </c>
      <c r="H9" s="4"/>
      <c r="I9" s="3"/>
      <c r="J9" s="3">
        <f t="shared" si="0"/>
        <v>2000</v>
      </c>
      <c r="K9" s="4">
        <f t="shared" si="1"/>
        <v>424.26406871192853</v>
      </c>
      <c r="L9" s="4">
        <f t="shared" si="2"/>
        <v>21.213203435596427</v>
      </c>
      <c r="M9" s="47">
        <v>1700</v>
      </c>
      <c r="N9" s="47">
        <v>5100</v>
      </c>
    </row>
    <row r="10" spans="1:14" s="6" customFormat="1" ht="23.25" customHeight="1">
      <c r="A10" s="43" t="s">
        <v>13</v>
      </c>
      <c r="B10" s="43"/>
      <c r="C10" s="43"/>
      <c r="D10" s="43"/>
      <c r="E10" s="12"/>
      <c r="F10" s="13">
        <f>E7*F7+E8*F8+E9*F9</f>
        <v>15900</v>
      </c>
      <c r="G10" s="13">
        <f>E7*G7+E8*G8+E9*G9</f>
        <v>23700</v>
      </c>
      <c r="H10" s="13"/>
      <c r="I10" s="13"/>
      <c r="J10" s="13"/>
      <c r="K10" s="13"/>
      <c r="L10" s="13"/>
      <c r="M10" s="13"/>
      <c r="N10" s="13">
        <f>SUM(N7:N9)</f>
        <v>15900</v>
      </c>
    </row>
    <row r="11" spans="1:1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9"/>
    </row>
    <row r="12" spans="1:14" s="16" customForma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s="16" customFormat="1" ht="15.75">
      <c r="A13" s="15"/>
      <c r="B13" s="17" t="s">
        <v>30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s="16" customFormat="1" ht="15.75">
      <c r="B14" s="18"/>
    </row>
    <row r="15" spans="1:14" s="16" customFormat="1" ht="12.75" customHeight="1"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</row>
    <row r="16" spans="1:14" s="16" customFormat="1"/>
    <row r="17" spans="2:7" s="16" customFormat="1" ht="15">
      <c r="B17" s="41" t="s">
        <v>16</v>
      </c>
      <c r="C17" s="41"/>
      <c r="D17" s="42" t="s">
        <v>26</v>
      </c>
      <c r="E17" s="42"/>
      <c r="F17" s="42"/>
      <c r="G17" s="19" t="s">
        <v>24</v>
      </c>
    </row>
  </sheetData>
  <mergeCells count="17">
    <mergeCell ref="B17:C17"/>
    <mergeCell ref="D17:F17"/>
    <mergeCell ref="A10:D10"/>
    <mergeCell ref="B15:N15"/>
    <mergeCell ref="A2:N2"/>
    <mergeCell ref="A3:N3"/>
    <mergeCell ref="A1:N1"/>
    <mergeCell ref="A4:N4"/>
    <mergeCell ref="A5:A6"/>
    <mergeCell ref="B5:B6"/>
    <mergeCell ref="C5:C6"/>
    <mergeCell ref="D5:D6"/>
    <mergeCell ref="E5:E6"/>
    <mergeCell ref="F5:I5"/>
    <mergeCell ref="J5:L5"/>
    <mergeCell ref="M5:M6"/>
    <mergeCell ref="N5:N6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2022-08-31T13:10:46Z</cp:lastPrinted>
  <dcterms:created xsi:type="dcterms:W3CDTF">2014-01-15T18:15:09Z</dcterms:created>
  <dcterms:modified xsi:type="dcterms:W3CDTF">2026-05-20T06:39:36Z</dcterms:modified>
</cp:coreProperties>
</file>