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-10 Irina\Desktop\ИК 10\Организации\ГК   ВЕШАЛКИ\"/>
    </mc:Choice>
  </mc:AlternateContent>
  <bookViews>
    <workbookView xWindow="0" yWindow="0" windowWidth="28800" windowHeight="18000"/>
  </bookViews>
  <sheets>
    <sheet name="ЗАПЧАСТИ" sheetId="4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42" l="1"/>
  <c r="L13" i="42" s="1"/>
  <c r="M13" i="42" s="1"/>
  <c r="N13" i="42" s="1"/>
  <c r="H13" i="42"/>
  <c r="I13" i="42" s="1"/>
  <c r="J13" i="42" s="1"/>
  <c r="K12" i="42"/>
  <c r="L12" i="42" s="1"/>
  <c r="M12" i="42" s="1"/>
  <c r="N12" i="42" s="1"/>
  <c r="H12" i="42"/>
  <c r="I12" i="42" s="1"/>
  <c r="J12" i="42" s="1"/>
  <c r="K11" i="42"/>
  <c r="L11" i="42" s="1"/>
  <c r="M11" i="42" s="1"/>
  <c r="N11" i="42" s="1"/>
  <c r="H11" i="42"/>
  <c r="I11" i="42" s="1"/>
  <c r="J11" i="42" s="1"/>
  <c r="K10" i="42"/>
  <c r="L10" i="42" s="1"/>
  <c r="M10" i="42" s="1"/>
  <c r="N10" i="42" s="1"/>
  <c r="H10" i="42"/>
  <c r="I10" i="42" s="1"/>
  <c r="J10" i="42" s="1"/>
  <c r="K9" i="42"/>
  <c r="L9" i="42" s="1"/>
  <c r="M9" i="42" s="1"/>
  <c r="N9" i="42" s="1"/>
  <c r="H9" i="42"/>
  <c r="I9" i="42" s="1"/>
  <c r="J9" i="42" s="1"/>
  <c r="K8" i="42"/>
  <c r="L8" i="42" s="1"/>
  <c r="M8" i="42" s="1"/>
  <c r="N8" i="42" s="1"/>
  <c r="H8" i="42"/>
  <c r="I8" i="42" s="1"/>
  <c r="J8" i="42" s="1"/>
  <c r="K7" i="42" l="1"/>
  <c r="L7" i="42" s="1"/>
  <c r="M7" i="42" s="1"/>
  <c r="N7" i="42" s="1"/>
  <c r="H7" i="42"/>
  <c r="I7" i="42" s="1"/>
  <c r="J7" i="42" s="1"/>
  <c r="K6" i="42"/>
  <c r="L6" i="42" s="1"/>
  <c r="M6" i="42" s="1"/>
  <c r="N6" i="42" s="1"/>
  <c r="H6" i="42"/>
  <c r="I6" i="42" s="1"/>
  <c r="J6" i="42" s="1"/>
  <c r="K5" i="42" l="1"/>
  <c r="L5" i="42" s="1"/>
  <c r="M5" i="42" s="1"/>
  <c r="N5" i="42" s="1"/>
  <c r="N14" i="42" s="1"/>
  <c r="H5" i="42"/>
  <c r="I5" i="42" s="1"/>
  <c r="J5" i="42" s="1"/>
</calcChain>
</file>

<file path=xl/sharedStrings.xml><?xml version="1.0" encoding="utf-8"?>
<sst xmlns="http://schemas.openxmlformats.org/spreadsheetml/2006/main" count="40" uniqueCount="33">
  <si>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</si>
  <si>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</si>
  <si>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</si>
  <si>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</si>
  <si>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</si>
  <si>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</si>
  <si>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</si>
  <si>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</si>
  <si>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</si>
  <si>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</si>
  <si>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</si>
  <si>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</si>
  <si>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</si>
  <si>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</si>
  <si>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Приложение № 2 к Контракту</t>
  </si>
  <si>
    <t>шт</t>
  </si>
  <si>
    <t>п.м</t>
  </si>
  <si>
    <t xml:space="preserve">Коммерческое предложение            № 405 от 03.08.2026
</t>
  </si>
  <si>
    <t xml:space="preserve">Коммерческое предложение            №406 от 03.08.2026
</t>
  </si>
  <si>
    <t xml:space="preserve">Коммерческое предложение            № 407 от 03.08.2026
</t>
  </si>
  <si>
    <t>Дата подготовки обоснования НМЦК: 03.08.2026</t>
  </si>
  <si>
    <t>Заместитель начальника</t>
  </si>
  <si>
    <t>Д.С.Заякин</t>
  </si>
  <si>
    <t>Принято решение выставится по наименьшему коммерческому предложению</t>
  </si>
  <si>
    <t>Стальная  прямоугольная труба 25*25*2,0мм</t>
  </si>
  <si>
    <t>Заглушка пластиковая 25*25</t>
  </si>
  <si>
    <t>Крючок скобяной №7  цинк</t>
  </si>
  <si>
    <t>Мебельный болт М8*60 для сборки мебели  ГОСТ 7802-81</t>
  </si>
  <si>
    <t>Гайка шестигранник оцинкованная М8</t>
  </si>
  <si>
    <t>Шайба плоская оцинкованная М8</t>
  </si>
  <si>
    <t>Сверло кобальтовое по металлу ф8,5</t>
  </si>
  <si>
    <t>Анкерный болт М8*10*150</t>
  </si>
  <si>
    <t>Бур 10*210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</si>
</sst>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C0C0C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2" fontId="13" fillId="0" borderId="7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top" wrapText="1"/>
    </xf>
    <xf numFmtId="2" fontId="1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/>
    <xf numFmtId="0" fontId="4" fillId="0" borderId="2" xfId="0" applyFont="1" applyBorder="1"/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/>
    <xf numFmtId="1" fontId="2" fillId="0" borderId="3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44100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9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view="pageBreakPreview" zoomScale="90" zoomScaleSheetLayoutView="90" workbookViewId="0">
      <selection activeCell="G18" sqref="G18"/>
    </sheetView>
  </sheetViews>
  <sheetFormatPr defaultColWidth="8.85546875" defaultRowHeight="15" x14ac:dyDescent="0.25"/>
  <cols>
    <col min="1" max="1" width="4.140625" customWidth="1"/>
    <col min="2" max="2" width="45.5703125" customWidth="1"/>
    <col min="3" max="3" width="5.85546875" customWidth="1"/>
    <col min="4" max="4" width="9.42578125" bestFit="1" customWidth="1"/>
    <col min="5" max="5" width="13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style="9" customWidth="1"/>
    <col min="11" max="11" width="21.42578125" customWidth="1"/>
    <col min="12" max="12" width="19.85546875" customWidth="1"/>
    <col min="13" max="13" width="11.42578125" customWidth="1"/>
    <col min="14" max="14" width="16.42578125" style="14" customWidth="1"/>
  </cols>
  <sheetData>
    <row r="1" spans="1:14" s="2" customFormat="1" ht="12.75" customHeight="1" x14ac:dyDescent="0.2">
      <c r="B1" s="4"/>
      <c r="C1" s="4"/>
      <c r="E1" s="6"/>
      <c r="F1" s="6"/>
      <c r="G1" s="6"/>
      <c r="J1" s="6"/>
      <c r="K1" s="3"/>
      <c r="L1" s="53" t="s">
        <v>14</v>
      </c>
      <c r="M1" s="54"/>
      <c r="N1" s="54"/>
    </row>
    <row r="2" spans="1:14" s="2" customFormat="1" ht="22.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</row>
    <row r="3" spans="1:14" s="2" customFormat="1" ht="12.75" x14ac:dyDescent="0.2">
      <c r="A3" s="46" t="s">
        <v>0</v>
      </c>
      <c r="B3" s="46" t="s">
        <v>2</v>
      </c>
      <c r="C3" s="46" t="s">
        <v>1</v>
      </c>
      <c r="D3" s="46" t="s">
        <v>3</v>
      </c>
      <c r="E3" s="48" t="s">
        <v>13</v>
      </c>
      <c r="F3" s="48"/>
      <c r="G3" s="48"/>
      <c r="H3" s="49" t="s">
        <v>12</v>
      </c>
      <c r="I3" s="49"/>
      <c r="J3" s="49"/>
      <c r="K3" s="50" t="s">
        <v>7</v>
      </c>
      <c r="L3" s="51"/>
      <c r="M3" s="51"/>
      <c r="N3" s="52"/>
    </row>
    <row r="4" spans="1:14" s="2" customFormat="1" ht="160.5" customHeight="1" x14ac:dyDescent="0.2">
      <c r="A4" s="46"/>
      <c r="B4" s="46"/>
      <c r="C4" s="47"/>
      <c r="D4" s="47"/>
      <c r="E4" s="22" t="s">
        <v>17</v>
      </c>
      <c r="F4" s="22" t="s">
        <v>18</v>
      </c>
      <c r="G4" s="22" t="s">
        <v>19</v>
      </c>
      <c r="H4" s="23" t="s">
        <v>6</v>
      </c>
      <c r="I4" s="23" t="s">
        <v>4</v>
      </c>
      <c r="J4" s="33" t="s">
        <v>5</v>
      </c>
      <c r="K4" s="24" t="s">
        <v>8</v>
      </c>
      <c r="L4" s="25" t="s">
        <v>9</v>
      </c>
      <c r="M4" s="25" t="s">
        <v>10</v>
      </c>
      <c r="N4" s="26" t="s">
        <v>11</v>
      </c>
    </row>
    <row r="5" spans="1:14" s="1" customFormat="1" ht="21.75" customHeight="1" x14ac:dyDescent="0.2">
      <c r="A5" s="58">
        <v>1</v>
      </c>
      <c r="B5" s="60" t="s">
        <v>24</v>
      </c>
      <c r="C5" s="18" t="s">
        <v>16</v>
      </c>
      <c r="D5" s="18">
        <v>324</v>
      </c>
      <c r="E5" s="18">
        <v>104</v>
      </c>
      <c r="F5" s="18">
        <v>106</v>
      </c>
      <c r="G5" s="18">
        <v>108</v>
      </c>
      <c r="H5" s="21">
        <f t="shared" ref="H5:H13" si="0">AVERAGE(E5:G5)</f>
        <v>106</v>
      </c>
      <c r="I5" s="18">
        <f t="shared" ref="I5:I13" si="1">SQRT(((SUM((POWER(E5-H5,2)),(POWER(F5-H5,2)),(POWER(G5-H5,2)))/(COLUMNS(E5:G5)-1))))</f>
        <v>2</v>
      </c>
      <c r="J5" s="34">
        <f t="shared" ref="J5:J6" si="2">I5/H5*100</f>
        <v>1.8867924528301887</v>
      </c>
      <c r="K5" s="21">
        <f t="shared" ref="K5:K13" si="3">((D5/3)*(SUM(E5:G5)))</f>
        <v>34344</v>
      </c>
      <c r="L5" s="21">
        <f t="shared" ref="L5:L13" si="4">K5/D5</f>
        <v>106</v>
      </c>
      <c r="M5" s="21">
        <f t="shared" ref="M5:M6" si="5">ROUND(L5,2)</f>
        <v>106</v>
      </c>
      <c r="N5" s="19">
        <f t="shared" ref="N5:N13" si="6">M5*D5</f>
        <v>34344</v>
      </c>
    </row>
    <row r="6" spans="1:14" s="1" customFormat="1" ht="22.5" customHeight="1" x14ac:dyDescent="0.2">
      <c r="A6" s="58">
        <v>2</v>
      </c>
      <c r="B6" s="60" t="s">
        <v>25</v>
      </c>
      <c r="C6" s="18" t="s">
        <v>15</v>
      </c>
      <c r="D6" s="18">
        <v>272</v>
      </c>
      <c r="E6" s="18">
        <v>22</v>
      </c>
      <c r="F6" s="18">
        <v>26</v>
      </c>
      <c r="G6" s="18">
        <v>25</v>
      </c>
      <c r="H6" s="21">
        <f t="shared" si="0"/>
        <v>24.333333333333332</v>
      </c>
      <c r="I6" s="18">
        <f t="shared" si="1"/>
        <v>2.0816659994661331</v>
      </c>
      <c r="J6" s="34">
        <f t="shared" si="2"/>
        <v>8.5547917786279442</v>
      </c>
      <c r="K6" s="21">
        <f t="shared" si="3"/>
        <v>6618.666666666667</v>
      </c>
      <c r="L6" s="21">
        <f t="shared" si="4"/>
        <v>24.333333333333336</v>
      </c>
      <c r="M6" s="21">
        <f t="shared" si="5"/>
        <v>24.33</v>
      </c>
      <c r="N6" s="19">
        <f t="shared" si="6"/>
        <v>6617.7599999999993</v>
      </c>
    </row>
    <row r="7" spans="1:14" ht="15.75" x14ac:dyDescent="0.25">
      <c r="A7" s="58">
        <v>3</v>
      </c>
      <c r="B7" s="60" t="s">
        <v>26</v>
      </c>
      <c r="C7" s="18" t="s">
        <v>15</v>
      </c>
      <c r="D7" s="18">
        <v>960</v>
      </c>
      <c r="E7" s="18">
        <v>32</v>
      </c>
      <c r="F7" s="18">
        <v>36</v>
      </c>
      <c r="G7" s="18">
        <v>35</v>
      </c>
      <c r="H7" s="21">
        <f t="shared" si="0"/>
        <v>34.333333333333336</v>
      </c>
      <c r="I7" s="18">
        <f t="shared" si="1"/>
        <v>2.0816659994661326</v>
      </c>
      <c r="J7" s="34">
        <f t="shared" ref="J7" si="7">I7/H7*100</f>
        <v>6.0631048528139786</v>
      </c>
      <c r="K7" s="21">
        <f t="shared" si="3"/>
        <v>32960</v>
      </c>
      <c r="L7" s="21">
        <f t="shared" si="4"/>
        <v>34.333333333333336</v>
      </c>
      <c r="M7" s="21">
        <f t="shared" ref="M7" si="8">ROUND(L7,2)</f>
        <v>34.33</v>
      </c>
      <c r="N7" s="19">
        <f t="shared" si="6"/>
        <v>32956.799999999996</v>
      </c>
    </row>
    <row r="8" spans="1:14" ht="25.5" x14ac:dyDescent="0.25">
      <c r="A8" s="59">
        <v>4</v>
      </c>
      <c r="B8" s="61" t="s">
        <v>27</v>
      </c>
      <c r="C8" s="18" t="s">
        <v>15</v>
      </c>
      <c r="D8" s="18">
        <v>512</v>
      </c>
      <c r="E8" s="18">
        <v>22</v>
      </c>
      <c r="F8" s="18">
        <v>26</v>
      </c>
      <c r="G8" s="18">
        <v>25</v>
      </c>
      <c r="H8" s="21">
        <f t="shared" si="0"/>
        <v>24.333333333333332</v>
      </c>
      <c r="I8" s="18">
        <f t="shared" si="1"/>
        <v>2.0816659994661331</v>
      </c>
      <c r="J8" s="34">
        <f t="shared" ref="J8" si="9">I8/H8*100</f>
        <v>8.5547917786279442</v>
      </c>
      <c r="K8" s="21">
        <f t="shared" si="3"/>
        <v>12458.666666666666</v>
      </c>
      <c r="L8" s="21">
        <f t="shared" si="4"/>
        <v>24.333333333333332</v>
      </c>
      <c r="M8" s="21">
        <f t="shared" ref="M8" si="10">ROUND(L8,2)</f>
        <v>24.33</v>
      </c>
      <c r="N8" s="19">
        <f t="shared" si="6"/>
        <v>12456.96</v>
      </c>
    </row>
    <row r="9" spans="1:14" ht="15.75" x14ac:dyDescent="0.25">
      <c r="A9" s="58">
        <v>5</v>
      </c>
      <c r="B9" s="60" t="s">
        <v>28</v>
      </c>
      <c r="C9" s="18" t="s">
        <v>15</v>
      </c>
      <c r="D9" s="18">
        <v>512</v>
      </c>
      <c r="E9" s="18">
        <v>2.5</v>
      </c>
      <c r="F9" s="18">
        <v>3.2</v>
      </c>
      <c r="G9" s="18">
        <v>3</v>
      </c>
      <c r="H9" s="21">
        <f t="shared" si="0"/>
        <v>2.9</v>
      </c>
      <c r="I9" s="18">
        <f t="shared" si="1"/>
        <v>0.36055512754639901</v>
      </c>
      <c r="J9" s="34">
        <f t="shared" ref="J9:J13" si="11">I9/H9*100</f>
        <v>12.43293543263445</v>
      </c>
      <c r="K9" s="21">
        <f t="shared" si="3"/>
        <v>1484.7999999999997</v>
      </c>
      <c r="L9" s="21">
        <f t="shared" si="4"/>
        <v>2.8999999999999995</v>
      </c>
      <c r="M9" s="21">
        <f t="shared" ref="M9:M13" si="12">ROUND(L9,2)</f>
        <v>2.9</v>
      </c>
      <c r="N9" s="19">
        <f t="shared" si="6"/>
        <v>1484.8</v>
      </c>
    </row>
    <row r="10" spans="1:14" ht="15.75" x14ac:dyDescent="0.25">
      <c r="A10" s="58">
        <v>6</v>
      </c>
      <c r="B10" s="60" t="s">
        <v>29</v>
      </c>
      <c r="C10" s="18" t="s">
        <v>15</v>
      </c>
      <c r="D10" s="18">
        <v>512</v>
      </c>
      <c r="E10" s="18">
        <v>1.5</v>
      </c>
      <c r="F10" s="18">
        <v>2.2000000000000002</v>
      </c>
      <c r="G10" s="18">
        <v>2</v>
      </c>
      <c r="H10" s="21">
        <f t="shared" si="0"/>
        <v>1.9000000000000001</v>
      </c>
      <c r="I10" s="18">
        <f t="shared" si="1"/>
        <v>0.36055512754639896</v>
      </c>
      <c r="J10" s="34">
        <f t="shared" si="11"/>
        <v>18.976585660336788</v>
      </c>
      <c r="K10" s="21">
        <f t="shared" si="3"/>
        <v>972.8</v>
      </c>
      <c r="L10" s="21">
        <f t="shared" si="4"/>
        <v>1.9</v>
      </c>
      <c r="M10" s="21">
        <f t="shared" si="12"/>
        <v>1.9</v>
      </c>
      <c r="N10" s="19">
        <f t="shared" si="6"/>
        <v>972.8</v>
      </c>
    </row>
    <row r="11" spans="1:14" ht="15.75" x14ac:dyDescent="0.25">
      <c r="A11" s="58">
        <v>7</v>
      </c>
      <c r="B11" s="60" t="s">
        <v>30</v>
      </c>
      <c r="C11" s="18" t="s">
        <v>15</v>
      </c>
      <c r="D11" s="18">
        <v>2</v>
      </c>
      <c r="E11" s="18">
        <v>212</v>
      </c>
      <c r="F11" s="18">
        <v>213</v>
      </c>
      <c r="G11" s="18">
        <v>215</v>
      </c>
      <c r="H11" s="21">
        <f t="shared" si="0"/>
        <v>213.33333333333334</v>
      </c>
      <c r="I11" s="18">
        <f t="shared" si="1"/>
        <v>1.5275252316519465</v>
      </c>
      <c r="J11" s="34">
        <f t="shared" si="11"/>
        <v>0.71602745233684995</v>
      </c>
      <c r="K11" s="21">
        <f t="shared" si="3"/>
        <v>426.66666666666663</v>
      </c>
      <c r="L11" s="21">
        <f t="shared" si="4"/>
        <v>213.33333333333331</v>
      </c>
      <c r="M11" s="21">
        <f t="shared" si="12"/>
        <v>213.33</v>
      </c>
      <c r="N11" s="19">
        <f t="shared" si="6"/>
        <v>426.66</v>
      </c>
    </row>
    <row r="12" spans="1:14" ht="15.75" x14ac:dyDescent="0.25">
      <c r="A12" s="58">
        <v>8</v>
      </c>
      <c r="B12" s="60" t="s">
        <v>31</v>
      </c>
      <c r="C12" s="18" t="s">
        <v>15</v>
      </c>
      <c r="D12" s="18">
        <v>64</v>
      </c>
      <c r="E12" s="18">
        <v>100</v>
      </c>
      <c r="F12" s="32">
        <v>108</v>
      </c>
      <c r="G12" s="18">
        <v>120</v>
      </c>
      <c r="H12" s="21">
        <f t="shared" si="0"/>
        <v>109.33333333333333</v>
      </c>
      <c r="I12" s="18">
        <f t="shared" si="1"/>
        <v>10.066445913694334</v>
      </c>
      <c r="J12" s="34">
        <f t="shared" si="11"/>
        <v>9.2071151649643301</v>
      </c>
      <c r="K12" s="21">
        <f t="shared" si="3"/>
        <v>6997.333333333333</v>
      </c>
      <c r="L12" s="21">
        <f t="shared" si="4"/>
        <v>109.33333333333333</v>
      </c>
      <c r="M12" s="21">
        <f t="shared" si="12"/>
        <v>109.33</v>
      </c>
      <c r="N12" s="19">
        <f t="shared" si="6"/>
        <v>6997.12</v>
      </c>
    </row>
    <row r="13" spans="1:14" ht="21" customHeight="1" x14ac:dyDescent="0.25">
      <c r="A13" s="20">
        <v>9</v>
      </c>
      <c r="B13" s="57" t="s">
        <v>32</v>
      </c>
      <c r="C13" s="18" t="s">
        <v>15</v>
      </c>
      <c r="D13" s="18">
        <v>2</v>
      </c>
      <c r="E13" s="18">
        <v>90</v>
      </c>
      <c r="F13" s="18">
        <v>98</v>
      </c>
      <c r="G13" s="18">
        <v>110</v>
      </c>
      <c r="H13" s="21">
        <f t="shared" si="0"/>
        <v>99.333333333333329</v>
      </c>
      <c r="I13" s="18">
        <f t="shared" si="1"/>
        <v>10.066445913694334</v>
      </c>
      <c r="J13" s="34">
        <f t="shared" si="11"/>
        <v>10.134005953383559</v>
      </c>
      <c r="K13" s="21">
        <f t="shared" si="3"/>
        <v>198.66666666666666</v>
      </c>
      <c r="L13" s="21">
        <f t="shared" si="4"/>
        <v>99.333333333333329</v>
      </c>
      <c r="M13" s="21">
        <f t="shared" si="12"/>
        <v>99.33</v>
      </c>
      <c r="N13" s="19">
        <f t="shared" si="6"/>
        <v>198.66</v>
      </c>
    </row>
    <row r="14" spans="1:14" ht="15.75" x14ac:dyDescent="0.25">
      <c r="A14" s="27"/>
      <c r="B14" s="31"/>
      <c r="C14" s="27"/>
      <c r="D14" s="27"/>
      <c r="E14" s="27"/>
      <c r="F14" s="27"/>
      <c r="G14" s="27"/>
      <c r="H14" s="27"/>
      <c r="I14" s="28"/>
      <c r="J14" s="35"/>
      <c r="K14" s="28"/>
      <c r="L14" s="29"/>
      <c r="M14" s="30"/>
      <c r="N14" s="19">
        <f>SUM(N5:N13)</f>
        <v>96455.56</v>
      </c>
    </row>
    <row r="15" spans="1:14" x14ac:dyDescent="0.25">
      <c r="A15" s="17"/>
      <c r="B15" s="56" t="s">
        <v>23</v>
      </c>
      <c r="C15" s="56"/>
      <c r="D15" s="56"/>
      <c r="E15" s="56"/>
      <c r="F15" s="56"/>
      <c r="G15" s="56"/>
      <c r="H15" s="56"/>
      <c r="I15" s="56"/>
      <c r="J15" s="36"/>
      <c r="K15" s="17"/>
      <c r="L15" s="17"/>
      <c r="M15" s="17"/>
      <c r="N15" s="12"/>
    </row>
    <row r="16" spans="1:14" x14ac:dyDescent="0.25">
      <c r="A16" s="41" t="s">
        <v>20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x14ac:dyDescent="0.25">
      <c r="A17" s="16"/>
      <c r="B17" s="16"/>
      <c r="C17" s="16"/>
      <c r="D17" s="16"/>
      <c r="E17" s="7"/>
      <c r="F17" s="7"/>
      <c r="G17" s="7"/>
      <c r="H17" s="16"/>
      <c r="I17" s="16"/>
      <c r="J17" s="7"/>
      <c r="K17" s="16"/>
      <c r="L17" s="16"/>
      <c r="M17" s="16"/>
      <c r="N17" s="13"/>
    </row>
    <row r="18" spans="1:14" x14ac:dyDescent="0.25">
      <c r="A18" s="42" t="s">
        <v>21</v>
      </c>
      <c r="B18" s="42"/>
      <c r="C18" s="42"/>
      <c r="D18" s="42"/>
      <c r="E18" s="8"/>
      <c r="F18" s="9"/>
      <c r="G18" s="9"/>
      <c r="H18" s="14"/>
      <c r="I18" s="14"/>
      <c r="M18" s="43" t="s">
        <v>22</v>
      </c>
      <c r="N18" s="43"/>
    </row>
    <row r="19" spans="1:14" x14ac:dyDescent="0.25">
      <c r="A19" s="37"/>
      <c r="B19" s="37"/>
      <c r="C19" s="37"/>
      <c r="D19" s="37"/>
      <c r="E19" s="8"/>
      <c r="F19" s="9"/>
      <c r="G19" s="9"/>
    </row>
    <row r="20" spans="1:14" x14ac:dyDescent="0.25">
      <c r="A20" s="38"/>
      <c r="B20" s="38"/>
      <c r="C20" s="38"/>
      <c r="D20" s="38"/>
      <c r="E20" s="8"/>
      <c r="F20" s="9"/>
      <c r="G20" s="9"/>
    </row>
    <row r="21" spans="1:14" ht="16.5" thickBot="1" x14ac:dyDescent="0.3">
      <c r="A21" s="39"/>
      <c r="B21" s="40"/>
      <c r="C21" s="40"/>
      <c r="D21" s="40"/>
      <c r="E21" s="10"/>
      <c r="F21" s="11"/>
      <c r="G21" s="11"/>
      <c r="H21" s="5"/>
      <c r="I21" s="5"/>
      <c r="J21" s="11"/>
      <c r="K21" s="5"/>
      <c r="L21" s="5"/>
      <c r="M21" s="5"/>
      <c r="N21" s="15"/>
    </row>
  </sheetData>
  <mergeCells count="16">
    <mergeCell ref="A2:K2"/>
    <mergeCell ref="A3:A4"/>
    <mergeCell ref="B3:B4"/>
    <mergeCell ref="C3:C4"/>
    <mergeCell ref="D3:D4"/>
    <mergeCell ref="E3:G3"/>
    <mergeCell ref="H3:J3"/>
    <mergeCell ref="K3:N3"/>
    <mergeCell ref="L1:N2"/>
    <mergeCell ref="A19:D19"/>
    <mergeCell ref="A20:D20"/>
    <mergeCell ref="A21:D21"/>
    <mergeCell ref="B15:I15"/>
    <mergeCell ref="A16:N16"/>
    <mergeCell ref="A18:D18"/>
    <mergeCell ref="M18:N1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ЗАПЧАСТИ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IK-10 Irina</cp:lastModifiedBy>
  <cp:lastPrinted>2026-08-03T12:33:19Z</cp:lastPrinted>
  <dcterms:created xsi:type="dcterms:W3CDTF">2014-01-15T18:15:09Z</dcterms:created>
  <dcterms:modified xsi:type="dcterms:W3CDTF">2026-08-03T12:33:35Z</dcterms:modified>
</cp:coreProperties>
</file>