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Метод сопоставимых рыночных цен" sheetId="2" r:id="rId1"/>
  </sheets>
  <definedNames>
    <definedName name="_xlnm.Print_Area" localSheetId="0">'Метод сопоставимых рыночных цен'!$A$1:$K$18</definedName>
  </definedNames>
  <calcPr calcId="152511" refMode="R1C1"/>
</workbook>
</file>

<file path=xl/calcChain.xml><?xml version="1.0" encoding="utf-8"?>
<calcChain xmlns="http://schemas.openxmlformats.org/spreadsheetml/2006/main">
  <c r="F13" i="2" l="1"/>
  <c r="E13" i="2"/>
  <c r="D13" i="2"/>
  <c r="H10" i="2"/>
  <c r="G10" i="2"/>
  <c r="K10" i="2" s="1"/>
  <c r="H9" i="2"/>
  <c r="G9" i="2"/>
  <c r="K9" i="2" s="1"/>
  <c r="I10" i="2" l="1"/>
  <c r="I9" i="2"/>
  <c r="G11" i="2" l="1"/>
  <c r="K11" i="2" s="1"/>
  <c r="H11" i="2"/>
  <c r="G12" i="2"/>
  <c r="K12" i="2" s="1"/>
  <c r="H12" i="2"/>
  <c r="I11" i="2" l="1"/>
  <c r="I12" i="2"/>
  <c r="H8" i="2" l="1"/>
  <c r="G8" i="2"/>
  <c r="K8" i="2" s="1"/>
  <c r="K13" i="2" s="1"/>
  <c r="I8" i="2" l="1"/>
</calcChain>
</file>

<file path=xl/sharedStrings.xml><?xml version="1.0" encoding="utf-8"?>
<sst xmlns="http://schemas.openxmlformats.org/spreadsheetml/2006/main" count="32" uniqueCount="29">
  <si>
    <t>№ п/п</t>
  </si>
  <si>
    <t>(подпись)</t>
  </si>
  <si>
    <t>Еденица измерения</t>
  </si>
  <si>
    <t>Цена за 1 ед. в рублях</t>
  </si>
  <si>
    <t xml:space="preserve">где:
НМЦК 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
</t>
  </si>
  <si>
    <t>(должность)</t>
  </si>
  <si>
    <t>Кол-во</t>
  </si>
  <si>
    <t>Среднее</t>
  </si>
  <si>
    <t>Ср.откл</t>
  </si>
  <si>
    <t>Кооф вар</t>
  </si>
  <si>
    <t>Сумма</t>
  </si>
  <si>
    <t>ИТОГО (НМЦК)</t>
  </si>
  <si>
    <t xml:space="preserve">Наименование </t>
  </si>
  <si>
    <t>шт.</t>
  </si>
  <si>
    <t>(ФИО)</t>
  </si>
  <si>
    <t>Соболев А.М.</t>
  </si>
  <si>
    <t xml:space="preserve">Оповещатель охранно-пожарный комбинированный свето-звуковой </t>
  </si>
  <si>
    <t xml:space="preserve">Кабель ШВВП </t>
  </si>
  <si>
    <t xml:space="preserve">Выключатель путевой концевой ВПК-2112 БУ2
</t>
  </si>
  <si>
    <t>Источник питания БП-3А-У</t>
  </si>
  <si>
    <t xml:space="preserve">Коробка распределительная
</t>
  </si>
  <si>
    <t>м</t>
  </si>
  <si>
    <t>Предложение № 1 вх. № 98 от 22.07.2026</t>
  </si>
  <si>
    <t>Предложение № 2 вх. №100 от 24.07.2026</t>
  </si>
  <si>
    <t>Предложение № 3 вх. №101 от 24.07.2026</t>
  </si>
  <si>
    <t xml:space="preserve">Начальник ОМТО ФКУ ЦИТОВ ГУФСИН России по Пермскому краю                                                  </t>
  </si>
  <si>
    <t>Обоснование расчета начальной (максимальной) цены контракта на поставку оборудования технических средств охраны и надзора</t>
  </si>
  <si>
    <t xml:space="preserve">Товары однородные, соответственно расчет выполнен верно.
Начальная (максимальная) цена Контракта составляет 177 744 (Сто семьдесят семь тысяч семьсот сорок четыре) рубля 81 копейка. При прочих равных условиях Поставщик № 1 предлагает наименьшую цену 174 570 (Сто семьдесят четыре тысячи пятьсот семьдесят) рублей 24 копейки.   
В целях эффективного расходования бюджетных ассигнований, НМЦК составит 174 570 (Сто семьдесят четыре тысячи пятьсот семьдесят) рублей 24 копейки.
Валюта, используемая для формирования цены контракта и расчетов с поставщиком (подрядчиком, исполнителем) – российский рубль Российской Федерации. Порядок применения официального курса иностранной валюты к рублю РФ - не установлено               </t>
  </si>
  <si>
    <t xml:space="preserve">В соответствии с Постановлением Правительства РФ от 23.12.2024 N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заказчиком был направлен запрос о предоставлении информации о цене товаров от 21.07.2026 № исх-60/59/ТО/5-469 субъектам деятельности в сфере промышленности, информация о которых включена в государственную информационную системупромышленности.Ответы на запрос не поступили и запрос был направлен поставщикам, которые осуществляютпоставку происходящих из государств - членов Евразийского экономического союза товаров, идентичныхтоварам, планируемым к закупке (при их отсутствии - однородных товаров), и информация о которых и опоставленных ими товарах содержится на официальном сайте единой информационной системы вреестре контрактов, заключенных заказчиками.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</si>
</sst>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Fill="1"/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0" fontId="7" fillId="0" borderId="3" xfId="0" applyNumberFormat="1" applyFont="1" applyFill="1" applyBorder="1" applyAlignment="1">
      <alignment horizontal="center" vertical="center"/>
    </xf>
    <xf numFmtId="10" fontId="7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zoomScaleSheetLayoutView="86" workbookViewId="0">
      <selection activeCell="A4" sqref="A4"/>
    </sheetView>
  </sheetViews>
  <sheetFormatPr defaultColWidth="9.140625" defaultRowHeight="15" x14ac:dyDescent="0.25"/>
  <cols>
    <col min="1" max="1" width="4.7109375" style="6" customWidth="1"/>
    <col min="2" max="2" width="40.140625" style="6" customWidth="1"/>
    <col min="3" max="3" width="10.42578125" style="6" customWidth="1"/>
    <col min="4" max="4" width="14" style="6" customWidth="1"/>
    <col min="5" max="5" width="13.7109375" style="6" customWidth="1"/>
    <col min="6" max="6" width="14.140625" style="6" customWidth="1"/>
    <col min="7" max="7" width="11.28515625" style="7" customWidth="1"/>
    <col min="8" max="8" width="9.7109375" style="6" customWidth="1"/>
    <col min="9" max="9" width="12.7109375" style="6" customWidth="1"/>
    <col min="10" max="10" width="9.140625" style="6"/>
    <col min="11" max="11" width="16.42578125" style="6" customWidth="1"/>
    <col min="12" max="16384" width="9.140625" style="6"/>
  </cols>
  <sheetData>
    <row r="1" spans="1:11" ht="38.25" customHeight="1" x14ac:dyDescent="0.25">
      <c r="A1" s="34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9" customHeight="1" x14ac:dyDescent="0.25">
      <c r="A2" s="18"/>
      <c r="B2" s="18"/>
      <c r="C2" s="18"/>
      <c r="D2" s="18"/>
      <c r="E2" s="18"/>
      <c r="F2" s="18"/>
      <c r="G2" s="20"/>
      <c r="H2" s="18"/>
      <c r="I2" s="18"/>
      <c r="J2" s="18"/>
      <c r="K2" s="18"/>
    </row>
    <row r="3" spans="1:11" ht="133.5" customHeight="1" x14ac:dyDescent="0.25">
      <c r="A3" s="32" t="s">
        <v>28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5" spans="1:11" ht="49.5" customHeight="1" x14ac:dyDescent="0.25">
      <c r="A5" s="37" t="s">
        <v>0</v>
      </c>
      <c r="B5" s="37" t="s">
        <v>12</v>
      </c>
      <c r="C5" s="37" t="s">
        <v>2</v>
      </c>
      <c r="D5" s="37" t="s">
        <v>3</v>
      </c>
      <c r="E5" s="37"/>
      <c r="F5" s="37"/>
      <c r="G5" s="31" t="s">
        <v>7</v>
      </c>
      <c r="H5" s="31" t="s">
        <v>8</v>
      </c>
      <c r="I5" s="31" t="s">
        <v>9</v>
      </c>
      <c r="J5" s="31" t="s">
        <v>6</v>
      </c>
      <c r="K5" s="31" t="s">
        <v>10</v>
      </c>
    </row>
    <row r="6" spans="1:11" ht="65.25" customHeight="1" x14ac:dyDescent="0.25">
      <c r="A6" s="37"/>
      <c r="B6" s="37"/>
      <c r="C6" s="37"/>
      <c r="D6" s="23" t="s">
        <v>22</v>
      </c>
      <c r="E6" s="23" t="s">
        <v>23</v>
      </c>
      <c r="F6" s="23" t="s">
        <v>24</v>
      </c>
      <c r="G6" s="31"/>
      <c r="H6" s="31"/>
      <c r="I6" s="31"/>
      <c r="J6" s="31"/>
      <c r="K6" s="31"/>
    </row>
    <row r="7" spans="1:11" ht="15.75" x14ac:dyDescent="0.25">
      <c r="A7" s="24">
        <v>1</v>
      </c>
      <c r="B7" s="24">
        <v>2</v>
      </c>
      <c r="C7" s="24">
        <v>4</v>
      </c>
      <c r="D7" s="24">
        <v>5</v>
      </c>
      <c r="E7" s="24">
        <v>6</v>
      </c>
      <c r="F7" s="24">
        <v>7</v>
      </c>
      <c r="G7" s="8">
        <v>8</v>
      </c>
      <c r="H7" s="24">
        <v>9</v>
      </c>
      <c r="I7" s="24">
        <v>10</v>
      </c>
      <c r="J7" s="8">
        <v>11</v>
      </c>
      <c r="K7" s="8">
        <v>12</v>
      </c>
    </row>
    <row r="8" spans="1:11" ht="31.5" x14ac:dyDescent="0.25">
      <c r="A8" s="24">
        <v>1</v>
      </c>
      <c r="B8" s="24" t="s">
        <v>16</v>
      </c>
      <c r="C8" s="24" t="s">
        <v>13</v>
      </c>
      <c r="D8" s="22">
        <v>979.00800000000004</v>
      </c>
      <c r="E8" s="22">
        <v>1200</v>
      </c>
      <c r="F8" s="22">
        <v>1000</v>
      </c>
      <c r="G8" s="10">
        <f>ROUND(AVERAGE(D8:F8),2)</f>
        <v>1059.67</v>
      </c>
      <c r="H8" s="9">
        <f>STDEV(D8:F8)</f>
        <v>121.98232667617604</v>
      </c>
      <c r="I8" s="11">
        <f>H8/G8</f>
        <v>0.11511350389854959</v>
      </c>
      <c r="J8" s="8">
        <v>30</v>
      </c>
      <c r="K8" s="21">
        <f>G8*J8</f>
        <v>31790.100000000002</v>
      </c>
    </row>
    <row r="9" spans="1:11" ht="15.75" x14ac:dyDescent="0.25">
      <c r="A9" s="24">
        <v>2</v>
      </c>
      <c r="B9" s="24" t="s">
        <v>17</v>
      </c>
      <c r="C9" s="24" t="s">
        <v>21</v>
      </c>
      <c r="D9" s="22">
        <v>30</v>
      </c>
      <c r="E9" s="22">
        <v>31</v>
      </c>
      <c r="F9" s="22">
        <v>31</v>
      </c>
      <c r="G9" s="10">
        <f t="shared" ref="G9:G10" si="0">ROUND(AVERAGE(D9:F9),2)</f>
        <v>30.67</v>
      </c>
      <c r="H9" s="9">
        <f t="shared" ref="H9:H10" si="1">STDEV(D9:F9)</f>
        <v>0.57735026918962584</v>
      </c>
      <c r="I9" s="11">
        <f t="shared" ref="I9:I10" si="2">H9/G9</f>
        <v>1.8824593061285484E-2</v>
      </c>
      <c r="J9" s="8">
        <v>1400</v>
      </c>
      <c r="K9" s="21">
        <f t="shared" ref="K9:K10" si="3">G9*J9</f>
        <v>42938</v>
      </c>
    </row>
    <row r="10" spans="1:11" ht="47.25" x14ac:dyDescent="0.25">
      <c r="A10" s="24">
        <v>3</v>
      </c>
      <c r="B10" s="24" t="s">
        <v>18</v>
      </c>
      <c r="C10" s="24" t="s">
        <v>13</v>
      </c>
      <c r="D10" s="22">
        <v>1150</v>
      </c>
      <c r="E10" s="22">
        <v>1200</v>
      </c>
      <c r="F10" s="22">
        <v>1150</v>
      </c>
      <c r="G10" s="10">
        <f t="shared" si="0"/>
        <v>1166.67</v>
      </c>
      <c r="H10" s="9">
        <f t="shared" si="1"/>
        <v>28.867513459481287</v>
      </c>
      <c r="I10" s="11">
        <f t="shared" si="2"/>
        <v>2.4743512269520332E-2</v>
      </c>
      <c r="J10" s="8">
        <v>13</v>
      </c>
      <c r="K10" s="21">
        <f t="shared" si="3"/>
        <v>15166.710000000001</v>
      </c>
    </row>
    <row r="11" spans="1:11" ht="15.75" x14ac:dyDescent="0.25">
      <c r="A11" s="24">
        <v>4</v>
      </c>
      <c r="B11" s="24" t="s">
        <v>19</v>
      </c>
      <c r="C11" s="24" t="s">
        <v>13</v>
      </c>
      <c r="D11" s="22">
        <v>2250</v>
      </c>
      <c r="E11" s="22">
        <v>2620</v>
      </c>
      <c r="F11" s="22">
        <v>2300</v>
      </c>
      <c r="G11" s="10">
        <f t="shared" ref="G11:G12" si="4">ROUND(AVERAGE(D11:F11),2)</f>
        <v>2390</v>
      </c>
      <c r="H11" s="9">
        <f t="shared" ref="H11:H12" si="5">STDEV(D11:F11)</f>
        <v>200.74859899884731</v>
      </c>
      <c r="I11" s="11">
        <f t="shared" ref="I11:I12" si="6">H11/G11</f>
        <v>8.3995229706630675E-2</v>
      </c>
      <c r="J11" s="8">
        <v>15</v>
      </c>
      <c r="K11" s="21">
        <f t="shared" ref="K11:K12" si="7">G11*J11</f>
        <v>35850</v>
      </c>
    </row>
    <row r="12" spans="1:11" ht="31.5" x14ac:dyDescent="0.25">
      <c r="A12" s="24">
        <v>5</v>
      </c>
      <c r="B12" s="24" t="s">
        <v>20</v>
      </c>
      <c r="C12" s="24" t="s">
        <v>13</v>
      </c>
      <c r="D12" s="22">
        <v>545</v>
      </c>
      <c r="E12" s="22">
        <v>465</v>
      </c>
      <c r="F12" s="22">
        <v>550</v>
      </c>
      <c r="G12" s="10">
        <f t="shared" si="4"/>
        <v>520</v>
      </c>
      <c r="H12" s="9">
        <f t="shared" si="5"/>
        <v>47.696960070847283</v>
      </c>
      <c r="I12" s="11">
        <f t="shared" si="6"/>
        <v>9.1724923213167844E-2</v>
      </c>
      <c r="J12" s="8">
        <v>100</v>
      </c>
      <c r="K12" s="21">
        <f t="shared" si="7"/>
        <v>52000</v>
      </c>
    </row>
    <row r="13" spans="1:11" ht="15.75" x14ac:dyDescent="0.25">
      <c r="A13" s="12"/>
      <c r="B13" s="13"/>
      <c r="C13" s="13"/>
      <c r="D13" s="14">
        <f>D8*J8+D9*J9+D10*J10+D11*J11+D12*J12</f>
        <v>174570.23999999999</v>
      </c>
      <c r="E13" s="14">
        <f>E8*J8+E9*J9+E10*J10+E11*J11+E12*J12</f>
        <v>180800</v>
      </c>
      <c r="F13" s="14">
        <f>F8*J8+F9*J9+F10*J10+F11*J11+F12*J12</f>
        <v>177850</v>
      </c>
      <c r="G13" s="38"/>
      <c r="H13" s="39"/>
      <c r="I13" s="35" t="s">
        <v>11</v>
      </c>
      <c r="J13" s="36"/>
      <c r="K13" s="15">
        <f>SUM(K8:K12)</f>
        <v>177744.81</v>
      </c>
    </row>
    <row r="14" spans="1:11" ht="15.75" customHeight="1" x14ac:dyDescent="0.25">
      <c r="A14" s="2"/>
      <c r="B14" s="2"/>
      <c r="C14" s="2"/>
      <c r="D14" s="2"/>
      <c r="E14" s="2"/>
      <c r="F14" s="2"/>
      <c r="G14" s="4"/>
      <c r="H14" s="2"/>
      <c r="I14" s="2"/>
    </row>
    <row r="15" spans="1:11" ht="102.75" customHeight="1" x14ac:dyDescent="0.25">
      <c r="A15" s="33" t="s">
        <v>4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spans="1:11" ht="114.75" customHeight="1" x14ac:dyDescent="0.25">
      <c r="A16" s="25" t="s">
        <v>27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ht="66" customHeight="1" x14ac:dyDescent="0.25">
      <c r="A17" s="26" t="s">
        <v>25</v>
      </c>
      <c r="B17" s="26"/>
      <c r="C17" s="16"/>
      <c r="D17" s="16"/>
      <c r="E17" s="16"/>
      <c r="F17" s="29" t="s">
        <v>15</v>
      </c>
      <c r="G17" s="29"/>
      <c r="H17" s="17"/>
      <c r="I17" s="17"/>
      <c r="J17" s="18"/>
      <c r="K17" s="18"/>
    </row>
    <row r="18" spans="1:11" ht="19.5" customHeight="1" x14ac:dyDescent="0.25">
      <c r="A18" s="30" t="s">
        <v>5</v>
      </c>
      <c r="B18" s="30"/>
      <c r="C18" s="19"/>
      <c r="D18" s="27" t="s">
        <v>1</v>
      </c>
      <c r="E18" s="27"/>
      <c r="F18" s="28" t="s">
        <v>14</v>
      </c>
      <c r="G18" s="28"/>
      <c r="H18" s="17"/>
      <c r="I18" s="17"/>
      <c r="J18" s="18"/>
      <c r="K18" s="18"/>
    </row>
    <row r="19" spans="1:11" x14ac:dyDescent="0.25">
      <c r="A19" s="2"/>
      <c r="B19" s="2"/>
      <c r="C19" s="2"/>
      <c r="D19" s="2"/>
      <c r="E19" s="2"/>
      <c r="F19" s="2"/>
      <c r="G19" s="4"/>
      <c r="H19" s="2"/>
      <c r="I19" s="2"/>
    </row>
    <row r="20" spans="1:11" ht="102.75" customHeight="1" x14ac:dyDescent="0.25">
      <c r="A20" s="2"/>
      <c r="B20" s="3"/>
      <c r="C20" s="3"/>
      <c r="D20" s="3"/>
      <c r="E20" s="3"/>
      <c r="F20" s="3"/>
      <c r="G20" s="4"/>
      <c r="H20" s="2"/>
      <c r="I20" s="2"/>
    </row>
    <row r="21" spans="1:11" x14ac:dyDescent="0.25">
      <c r="A21" s="2"/>
      <c r="B21" s="2"/>
      <c r="C21" s="2"/>
      <c r="D21" s="2"/>
      <c r="E21" s="2"/>
      <c r="F21" s="2"/>
      <c r="G21" s="4"/>
      <c r="H21" s="2"/>
      <c r="I21" s="2"/>
    </row>
    <row r="22" spans="1:11" x14ac:dyDescent="0.25">
      <c r="A22" s="1"/>
      <c r="B22" s="1"/>
      <c r="C22" s="1"/>
      <c r="D22" s="1"/>
      <c r="E22" s="1"/>
      <c r="F22" s="1"/>
      <c r="G22" s="5"/>
      <c r="H22" s="1"/>
      <c r="I22" s="1"/>
    </row>
    <row r="23" spans="1:11" x14ac:dyDescent="0.25">
      <c r="A23" s="1"/>
      <c r="B23" s="1"/>
      <c r="C23" s="1"/>
      <c r="D23" s="1"/>
      <c r="E23" s="1"/>
      <c r="F23" s="1"/>
      <c r="G23" s="5"/>
      <c r="H23" s="1"/>
      <c r="I23" s="1"/>
    </row>
    <row r="24" spans="1:11" x14ac:dyDescent="0.25">
      <c r="A24" s="1"/>
      <c r="B24" s="1"/>
      <c r="C24" s="1"/>
      <c r="D24" s="1"/>
      <c r="E24" s="1"/>
      <c r="F24" s="1"/>
      <c r="G24" s="5"/>
      <c r="H24" s="1"/>
      <c r="I24" s="1"/>
    </row>
    <row r="25" spans="1:11" x14ac:dyDescent="0.25">
      <c r="A25" s="1"/>
      <c r="B25" s="1"/>
      <c r="C25" s="1"/>
      <c r="D25" s="1"/>
      <c r="E25" s="1"/>
      <c r="F25" s="1"/>
      <c r="G25" s="5"/>
      <c r="H25" s="1"/>
      <c r="I25" s="1"/>
    </row>
    <row r="26" spans="1:11" x14ac:dyDescent="0.25">
      <c r="A26" s="1"/>
      <c r="B26" s="1"/>
      <c r="C26" s="1"/>
      <c r="D26" s="1"/>
      <c r="E26" s="1"/>
      <c r="F26" s="1"/>
      <c r="G26" s="5"/>
      <c r="H26" s="1"/>
      <c r="I26" s="1"/>
    </row>
    <row r="27" spans="1:11" x14ac:dyDescent="0.25">
      <c r="A27" s="1"/>
      <c r="B27" s="1"/>
      <c r="C27" s="1"/>
      <c r="D27" s="1"/>
      <c r="E27" s="1"/>
      <c r="F27" s="1"/>
      <c r="G27" s="5"/>
      <c r="H27" s="1"/>
      <c r="I27" s="1"/>
    </row>
    <row r="28" spans="1:11" x14ac:dyDescent="0.25">
      <c r="A28" s="1"/>
      <c r="B28" s="1"/>
      <c r="C28" s="1"/>
      <c r="D28" s="1"/>
      <c r="E28" s="1"/>
      <c r="F28" s="1"/>
      <c r="G28" s="5"/>
      <c r="H28" s="1"/>
      <c r="I28" s="1"/>
    </row>
    <row r="29" spans="1:11" x14ac:dyDescent="0.25">
      <c r="A29" s="1"/>
      <c r="B29" s="1"/>
      <c r="C29" s="1"/>
      <c r="D29" s="1"/>
      <c r="E29" s="1"/>
      <c r="F29" s="1"/>
      <c r="G29" s="5"/>
      <c r="H29" s="1"/>
      <c r="I29" s="1"/>
    </row>
    <row r="30" spans="1:11" x14ac:dyDescent="0.25">
      <c r="A30" s="1"/>
      <c r="B30" s="1"/>
      <c r="C30" s="1"/>
      <c r="D30" s="1"/>
      <c r="E30" s="1"/>
      <c r="F30" s="1"/>
      <c r="G30" s="5"/>
      <c r="H30" s="1"/>
      <c r="I30" s="1"/>
    </row>
    <row r="31" spans="1:11" x14ac:dyDescent="0.25">
      <c r="A31" s="1"/>
      <c r="B31" s="1"/>
      <c r="C31" s="1"/>
      <c r="D31" s="1"/>
      <c r="E31" s="1"/>
      <c r="F31" s="1"/>
      <c r="G31" s="5"/>
      <c r="H31" s="1"/>
      <c r="I31" s="1"/>
    </row>
    <row r="32" spans="1:11" x14ac:dyDescent="0.25">
      <c r="A32" s="1"/>
      <c r="B32" s="1"/>
      <c r="C32" s="1"/>
      <c r="D32" s="1"/>
      <c r="E32" s="1"/>
      <c r="F32" s="1"/>
      <c r="G32" s="5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5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5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5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5"/>
      <c r="H36" s="1"/>
      <c r="I36" s="1"/>
    </row>
  </sheetData>
  <mergeCells count="19">
    <mergeCell ref="J5:J6"/>
    <mergeCell ref="A3:K3"/>
    <mergeCell ref="A15:K15"/>
    <mergeCell ref="A1:K1"/>
    <mergeCell ref="K5:K6"/>
    <mergeCell ref="I13:J13"/>
    <mergeCell ref="H5:H6"/>
    <mergeCell ref="I5:I6"/>
    <mergeCell ref="D5:F5"/>
    <mergeCell ref="A5:A6"/>
    <mergeCell ref="B5:B6"/>
    <mergeCell ref="C5:C6"/>
    <mergeCell ref="G5:G6"/>
    <mergeCell ref="A16:K16"/>
    <mergeCell ref="A17:B17"/>
    <mergeCell ref="D18:E18"/>
    <mergeCell ref="F18:G18"/>
    <mergeCell ref="F17:G17"/>
    <mergeCell ref="A18:B18"/>
  </mergeCells>
  <printOptions horizontalCentered="1"/>
  <pageMargins left="0.39370078740157483" right="0.39370078740157483" top="1.1811023622047245" bottom="0.59055118110236227" header="0.11811023622047245" footer="0.11811023622047245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Метод сопоставимых рыночных цен</vt:lpstr>
      <vt:lpstr>'Метод сопоставимых рыночных цен'!Область_печати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2026-08-03T04:56:46Z</dcterms:modified>
</cp:coreProperties>
</file>