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(базовый)'!$A$1:$L$28</definedName>
  </definedNames>
  <calcPr calcId="162913" fullPrecision="0"/>
</workbook>
</file>

<file path=xl/calcChain.xml><?xml version="1.0" encoding="utf-8"?>
<calcChain xmlns="http://schemas.openxmlformats.org/spreadsheetml/2006/main">
  <c r="I11" i="3" l="1"/>
  <c r="L11" i="3" s="1"/>
  <c r="J11" i="3"/>
  <c r="K11" i="3" s="1"/>
  <c r="I12" i="3"/>
  <c r="L12" i="3" s="1"/>
  <c r="J12" i="3"/>
  <c r="K12" i="3" s="1"/>
  <c r="I13" i="3"/>
  <c r="L13" i="3" s="1"/>
  <c r="J13" i="3"/>
  <c r="K13" i="3" s="1"/>
  <c r="I14" i="3"/>
  <c r="J14" i="3"/>
  <c r="K14" i="3" s="1"/>
  <c r="L14" i="3"/>
  <c r="I15" i="3"/>
  <c r="L15" i="3" s="1"/>
  <c r="J15" i="3"/>
  <c r="K15" i="3" s="1"/>
  <c r="I16" i="3"/>
  <c r="J16" i="3"/>
  <c r="K16" i="3" s="1"/>
  <c r="L16" i="3"/>
  <c r="I17" i="3"/>
  <c r="L17" i="3" s="1"/>
  <c r="J17" i="3"/>
  <c r="K17" i="3" s="1"/>
  <c r="I18" i="3"/>
  <c r="J18" i="3"/>
  <c r="K18" i="3" s="1"/>
  <c r="L18" i="3"/>
  <c r="I19" i="3"/>
  <c r="L19" i="3" s="1"/>
  <c r="J19" i="3"/>
  <c r="K19" i="3" s="1"/>
  <c r="I20" i="3"/>
  <c r="J20" i="3"/>
  <c r="K20" i="3" s="1"/>
  <c r="L20" i="3"/>
  <c r="I21" i="3"/>
  <c r="L21" i="3" s="1"/>
  <c r="J21" i="3"/>
  <c r="K21" i="3" s="1"/>
  <c r="I22" i="3"/>
  <c r="J22" i="3"/>
  <c r="K22" i="3" s="1"/>
  <c r="L22" i="3"/>
  <c r="I23" i="3"/>
  <c r="L23" i="3" s="1"/>
  <c r="J23" i="3"/>
  <c r="K23" i="3" s="1"/>
  <c r="I24" i="3"/>
  <c r="J24" i="3"/>
  <c r="K24" i="3" s="1"/>
  <c r="L24" i="3"/>
  <c r="J10" i="3" l="1"/>
  <c r="I10" i="3"/>
  <c r="L10" i="3" s="1"/>
  <c r="L25" i="3" s="1"/>
  <c r="K10" i="3" l="1"/>
</calcChain>
</file>

<file path=xl/sharedStrings.xml><?xml version="1.0" encoding="utf-8"?>
<sst xmlns="http://schemas.openxmlformats.org/spreadsheetml/2006/main" count="65" uniqueCount="44">
  <si>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</si>
  <si>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</si>
  <si>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</si>
  <si>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</si>
  <si>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</si>
  <si>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</si>
  <si>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</si>
  <si>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</si>
  <si>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</si>
  <si>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</si>
  <si>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</si>
  <si>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</si>
  <si>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</si>
  <si>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</si>
  <si>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</si>
  <si>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>шт</t>
  </si>
  <si>
    <t xml:space="preserve">Источник ценовой информации 2 </t>
  </si>
  <si>
    <t xml:space="preserve">Источник ценовой информации 3 </t>
  </si>
  <si>
    <t xml:space="preserve">Источник ценовой информации 1 </t>
  </si>
  <si>
    <t>Объект закупки (траснпортные срелства)</t>
  </si>
  <si>
    <t>Турбокомпрессор</t>
  </si>
  <si>
    <t>Планка успокоителя, цепь привода</t>
  </si>
  <si>
    <t>Планка успокоителя цепи ГРМ</t>
  </si>
  <si>
    <t>Прокладка выхлопной трубы, перед конечным глушителем выхлопных газов</t>
  </si>
  <si>
    <t xml:space="preserve">Натяжитель цепи ГРМ </t>
  </si>
  <si>
    <t xml:space="preserve">Планка натяжного устройства, цепь привода распределительного </t>
  </si>
  <si>
    <t xml:space="preserve">Планка натяжителя цепи ГРМ </t>
  </si>
  <si>
    <t xml:space="preserve">Прокладка выпускного коллектора </t>
  </si>
  <si>
    <t xml:space="preserve">Прокладки турбокомпрессора (турбины) </t>
  </si>
  <si>
    <t xml:space="preserve">Фильтр воздушный </t>
  </si>
  <si>
    <t>Фильтр масляный</t>
  </si>
  <si>
    <t>Фильтр салона</t>
  </si>
  <si>
    <t xml:space="preserve">Комплект роликов натяжных </t>
  </si>
  <si>
    <t xml:space="preserve">Комплект ведущих роликов приводного ремня </t>
  </si>
  <si>
    <t xml:space="preserve">Цепь ГРМ </t>
  </si>
  <si>
    <t>к-т</t>
  </si>
  <si>
    <t xml:space="preserve">Предмет контракта: поставка запасных частей для автотранспортного средства HYUNDAI H-1 2,5 MT (К 521 ТН 93) </t>
  </si>
  <si>
    <t>28.13.25.000</t>
  </si>
  <si>
    <t>29.32.30.310</t>
  </si>
  <si>
    <t>28.29.23.120</t>
  </si>
  <si>
    <t>28.29.13.130</t>
  </si>
  <si>
    <t>28.29.13.110</t>
  </si>
  <si>
    <t>28.25.14.111</t>
  </si>
  <si>
    <t>29.32.30.390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</si>
</sst>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8" fillId="2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justify" vertical="distributed" wrapText="1"/>
    </xf>
    <xf numFmtId="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 shrinkToFit="1"/>
    </xf>
    <xf numFmtId="4" fontId="1" fillId="0" borderId="5" xfId="0" applyNumberFormat="1" applyFont="1" applyFill="1" applyBorder="1" applyAlignment="1">
      <alignment horizontal="center" vertical="center" wrapText="1" shrinkToFit="1"/>
    </xf>
    <xf numFmtId="10" fontId="1" fillId="0" borderId="5" xfId="1" applyNumberFormat="1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27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16</xdr:col>
      <xdr:colOff>47625</xdr:colOff>
      <xdr:row>27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BreakPreview" topLeftCell="A12" zoomScaleNormal="70" zoomScaleSheetLayoutView="100" workbookViewId="0">
      <selection activeCell="I13" sqref="I13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41.7109375" style="3" customWidth="1"/>
    <col min="4" max="4" width="8.140625" style="3" customWidth="1"/>
    <col min="5" max="5" width="6.140625" style="13" customWidth="1"/>
    <col min="6" max="6" width="15.7109375" style="3" customWidth="1"/>
    <col min="7" max="7" width="16.5703125" style="13" customWidth="1"/>
    <col min="8" max="8" width="16.42578125" style="3" customWidth="1"/>
    <col min="9" max="9" width="17.28515625" style="3" customWidth="1"/>
    <col min="10" max="10" width="10.7109375" style="3" customWidth="1"/>
    <col min="11" max="11" width="9.5703125" style="3" customWidth="1"/>
    <col min="12" max="12" width="14.85546875" style="3" customWidth="1"/>
    <col min="13" max="16384" width="9.140625" style="3"/>
  </cols>
  <sheetData>
    <row r="1" spans="1:12" ht="18.75" customHeight="1" x14ac:dyDescent="0.2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0.5" customHeight="1" x14ac:dyDescent="0.25">
      <c r="A2" s="2"/>
      <c r="B2" s="2"/>
    </row>
    <row r="3" spans="1:12" ht="16.5" x14ac:dyDescent="0.25">
      <c r="A3" s="35" t="s">
        <v>36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4.45" customHeight="1" x14ac:dyDescent="0.25">
      <c r="C4" s="1"/>
      <c r="D4" s="1"/>
      <c r="E4" s="22"/>
      <c r="F4" s="1"/>
      <c r="G4" s="22"/>
      <c r="H4" s="1"/>
      <c r="I4" s="1"/>
      <c r="J4" s="1"/>
      <c r="K4" s="1"/>
      <c r="L4" s="1"/>
    </row>
    <row r="5" spans="1:12" s="9" customFormat="1" ht="18.75" customHeight="1" x14ac:dyDescent="0.25">
      <c r="A5" s="37" t="s">
        <v>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s="9" customFormat="1" ht="51.75" customHeight="1" x14ac:dyDescent="0.25">
      <c r="A6" s="37" t="s">
        <v>9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2" s="9" customFormat="1" ht="8.25" customHeight="1" x14ac:dyDescent="0.25">
      <c r="A7" s="10"/>
      <c r="B7" s="10"/>
      <c r="C7" s="10"/>
      <c r="D7" s="10"/>
      <c r="E7" s="23"/>
      <c r="F7" s="10"/>
      <c r="G7" s="23"/>
      <c r="H7" s="14"/>
      <c r="I7" s="10"/>
      <c r="J7" s="10"/>
      <c r="K7" s="10"/>
      <c r="L7" s="10"/>
    </row>
    <row r="8" spans="1:12" s="9" customFormat="1" ht="17.25" customHeight="1" x14ac:dyDescent="0.25">
      <c r="A8" s="38" t="s">
        <v>10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</row>
    <row r="9" spans="1:12" ht="80.25" customHeight="1" x14ac:dyDescent="0.25">
      <c r="A9" s="28" t="s">
        <v>0</v>
      </c>
      <c r="B9" s="28" t="s">
        <v>13</v>
      </c>
      <c r="C9" s="5" t="s">
        <v>19</v>
      </c>
      <c r="D9" s="28" t="s">
        <v>1</v>
      </c>
      <c r="E9" s="5" t="s">
        <v>2</v>
      </c>
      <c r="F9" s="5" t="s">
        <v>18</v>
      </c>
      <c r="G9" s="5" t="s">
        <v>16</v>
      </c>
      <c r="H9" s="5" t="s">
        <v>17</v>
      </c>
      <c r="I9" s="5" t="s">
        <v>7</v>
      </c>
      <c r="J9" s="5" t="s">
        <v>3</v>
      </c>
      <c r="K9" s="5" t="s">
        <v>5</v>
      </c>
      <c r="L9" s="5" t="s">
        <v>4</v>
      </c>
    </row>
    <row r="10" spans="1:12" s="21" customFormat="1" ht="15" customHeight="1" x14ac:dyDescent="0.25">
      <c r="A10" s="5">
        <v>1</v>
      </c>
      <c r="B10" s="17" t="s">
        <v>37</v>
      </c>
      <c r="C10" s="18" t="s">
        <v>20</v>
      </c>
      <c r="D10" s="19" t="s">
        <v>15</v>
      </c>
      <c r="E10" s="24">
        <v>1</v>
      </c>
      <c r="F10" s="20">
        <v>32000</v>
      </c>
      <c r="G10" s="16">
        <v>30000</v>
      </c>
      <c r="H10" s="16">
        <v>33000</v>
      </c>
      <c r="I10" s="29">
        <f t="shared" ref="I10" si="0">ROUND(AVERAGE(F10:H10), 2)</f>
        <v>31666.67</v>
      </c>
      <c r="J10" s="29">
        <f t="shared" ref="J10" si="1">_xlfn.STDEV.S(F10:H10)</f>
        <v>1527.53</v>
      </c>
      <c r="K10" s="30">
        <f t="shared" ref="K10" si="2">J10/I10</f>
        <v>4.82E-2</v>
      </c>
      <c r="L10" s="29">
        <f t="shared" ref="L10" si="3">I10*E10</f>
        <v>31666.67</v>
      </c>
    </row>
    <row r="11" spans="1:12" s="21" customFormat="1" ht="15" customHeight="1" x14ac:dyDescent="0.25">
      <c r="A11" s="5">
        <v>2</v>
      </c>
      <c r="B11" s="17" t="s">
        <v>38</v>
      </c>
      <c r="C11" s="18" t="s">
        <v>24</v>
      </c>
      <c r="D11" s="19" t="s">
        <v>15</v>
      </c>
      <c r="E11" s="24">
        <v>1</v>
      </c>
      <c r="F11" s="20">
        <v>2200</v>
      </c>
      <c r="G11" s="16">
        <v>2500</v>
      </c>
      <c r="H11" s="16">
        <v>2200</v>
      </c>
      <c r="I11" s="29">
        <f t="shared" ref="I11:I24" si="4">ROUND(AVERAGE(F11:H11), 2)</f>
        <v>2300</v>
      </c>
      <c r="J11" s="29">
        <f t="shared" ref="J11:J24" si="5">_xlfn.STDEV.S(F11:H11)</f>
        <v>173.21</v>
      </c>
      <c r="K11" s="30">
        <f t="shared" ref="K11:K24" si="6">J11/I11</f>
        <v>7.5300000000000006E-2</v>
      </c>
      <c r="L11" s="29">
        <f t="shared" ref="L11:L24" si="7">I11*E11</f>
        <v>2300</v>
      </c>
    </row>
    <row r="12" spans="1:12" s="21" customFormat="1" ht="30" customHeight="1" x14ac:dyDescent="0.25">
      <c r="A12" s="5">
        <v>3</v>
      </c>
      <c r="B12" s="17" t="s">
        <v>38</v>
      </c>
      <c r="C12" s="18" t="s">
        <v>25</v>
      </c>
      <c r="D12" s="19" t="s">
        <v>15</v>
      </c>
      <c r="E12" s="24">
        <v>1</v>
      </c>
      <c r="F12" s="20">
        <v>2200</v>
      </c>
      <c r="G12" s="16">
        <v>2000</v>
      </c>
      <c r="H12" s="16">
        <v>2200</v>
      </c>
      <c r="I12" s="29">
        <f t="shared" si="4"/>
        <v>2133.33</v>
      </c>
      <c r="J12" s="29">
        <f t="shared" si="5"/>
        <v>115.47</v>
      </c>
      <c r="K12" s="30">
        <f t="shared" si="6"/>
        <v>5.4100000000000002E-2</v>
      </c>
      <c r="L12" s="29">
        <f t="shared" si="7"/>
        <v>2133.33</v>
      </c>
    </row>
    <row r="13" spans="1:12" s="21" customFormat="1" ht="15" customHeight="1" x14ac:dyDescent="0.25">
      <c r="A13" s="5">
        <v>4</v>
      </c>
      <c r="B13" s="31" t="s">
        <v>38</v>
      </c>
      <c r="C13" s="32" t="s">
        <v>26</v>
      </c>
      <c r="D13" s="19" t="s">
        <v>15</v>
      </c>
      <c r="E13" s="33">
        <v>1</v>
      </c>
      <c r="F13" s="29">
        <v>2200</v>
      </c>
      <c r="G13" s="16">
        <v>2000</v>
      </c>
      <c r="H13" s="29">
        <v>2200</v>
      </c>
      <c r="I13" s="29">
        <f t="shared" si="4"/>
        <v>2133.33</v>
      </c>
      <c r="J13" s="29">
        <f t="shared" si="5"/>
        <v>115.47</v>
      </c>
      <c r="K13" s="30">
        <f t="shared" si="6"/>
        <v>5.4100000000000002E-2</v>
      </c>
      <c r="L13" s="29">
        <f t="shared" si="7"/>
        <v>2133.33</v>
      </c>
    </row>
    <row r="14" spans="1:12" s="21" customFormat="1" ht="15" customHeight="1" x14ac:dyDescent="0.25">
      <c r="A14" s="5">
        <v>5</v>
      </c>
      <c r="B14" s="31" t="s">
        <v>38</v>
      </c>
      <c r="C14" s="32" t="s">
        <v>21</v>
      </c>
      <c r="D14" s="19" t="s">
        <v>15</v>
      </c>
      <c r="E14" s="33">
        <v>1</v>
      </c>
      <c r="F14" s="29">
        <v>2200</v>
      </c>
      <c r="G14" s="16">
        <v>2000</v>
      </c>
      <c r="H14" s="29">
        <v>2200</v>
      </c>
      <c r="I14" s="29">
        <f t="shared" si="4"/>
        <v>2133.33</v>
      </c>
      <c r="J14" s="29">
        <f t="shared" si="5"/>
        <v>115.47</v>
      </c>
      <c r="K14" s="30">
        <f t="shared" si="6"/>
        <v>5.4100000000000002E-2</v>
      </c>
      <c r="L14" s="29">
        <f t="shared" si="7"/>
        <v>2133.33</v>
      </c>
    </row>
    <row r="15" spans="1:12" s="21" customFormat="1" ht="15" customHeight="1" x14ac:dyDescent="0.25">
      <c r="A15" s="5">
        <v>6</v>
      </c>
      <c r="B15" s="31" t="s">
        <v>38</v>
      </c>
      <c r="C15" s="32" t="s">
        <v>22</v>
      </c>
      <c r="D15" s="19" t="s">
        <v>15</v>
      </c>
      <c r="E15" s="33">
        <v>1</v>
      </c>
      <c r="F15" s="29">
        <v>2200</v>
      </c>
      <c r="G15" s="16">
        <v>2000</v>
      </c>
      <c r="H15" s="29">
        <v>2200</v>
      </c>
      <c r="I15" s="29">
        <f t="shared" si="4"/>
        <v>2133.33</v>
      </c>
      <c r="J15" s="29">
        <f t="shared" si="5"/>
        <v>115.47</v>
      </c>
      <c r="K15" s="30">
        <f t="shared" si="6"/>
        <v>5.4100000000000002E-2</v>
      </c>
      <c r="L15" s="29">
        <f t="shared" si="7"/>
        <v>2133.33</v>
      </c>
    </row>
    <row r="16" spans="1:12" s="21" customFormat="1" ht="15" customHeight="1" x14ac:dyDescent="0.25">
      <c r="A16" s="5">
        <v>7</v>
      </c>
      <c r="B16" s="31" t="s">
        <v>39</v>
      </c>
      <c r="C16" s="32" t="s">
        <v>27</v>
      </c>
      <c r="D16" s="19" t="s">
        <v>15</v>
      </c>
      <c r="E16" s="33">
        <v>1</v>
      </c>
      <c r="F16" s="29">
        <v>1900</v>
      </c>
      <c r="G16" s="16">
        <v>1800</v>
      </c>
      <c r="H16" s="29">
        <v>1900</v>
      </c>
      <c r="I16" s="29">
        <f t="shared" si="4"/>
        <v>1866.67</v>
      </c>
      <c r="J16" s="29">
        <f t="shared" si="5"/>
        <v>57.74</v>
      </c>
      <c r="K16" s="30">
        <f t="shared" si="6"/>
        <v>3.09E-2</v>
      </c>
      <c r="L16" s="29">
        <f t="shared" si="7"/>
        <v>1866.67</v>
      </c>
    </row>
    <row r="17" spans="1:14" s="21" customFormat="1" ht="15" customHeight="1" x14ac:dyDescent="0.25">
      <c r="A17" s="5">
        <v>8</v>
      </c>
      <c r="B17" s="31" t="s">
        <v>39</v>
      </c>
      <c r="C17" s="32" t="s">
        <v>28</v>
      </c>
      <c r="D17" s="19" t="s">
        <v>35</v>
      </c>
      <c r="E17" s="33">
        <v>1</v>
      </c>
      <c r="F17" s="29">
        <v>1600</v>
      </c>
      <c r="G17" s="16">
        <v>1500</v>
      </c>
      <c r="H17" s="29">
        <v>1600</v>
      </c>
      <c r="I17" s="29">
        <f t="shared" si="4"/>
        <v>1566.67</v>
      </c>
      <c r="J17" s="29">
        <f t="shared" si="5"/>
        <v>57.74</v>
      </c>
      <c r="K17" s="30">
        <f t="shared" si="6"/>
        <v>3.6900000000000002E-2</v>
      </c>
      <c r="L17" s="29">
        <f t="shared" si="7"/>
        <v>1566.67</v>
      </c>
    </row>
    <row r="18" spans="1:14" s="21" customFormat="1" ht="29.25" customHeight="1" x14ac:dyDescent="0.25">
      <c r="A18" s="5">
        <v>9</v>
      </c>
      <c r="B18" s="31" t="s">
        <v>39</v>
      </c>
      <c r="C18" s="32" t="s">
        <v>23</v>
      </c>
      <c r="D18" s="19" t="s">
        <v>15</v>
      </c>
      <c r="E18" s="33">
        <v>1</v>
      </c>
      <c r="F18" s="29">
        <v>900</v>
      </c>
      <c r="G18" s="16">
        <v>900</v>
      </c>
      <c r="H18" s="29">
        <v>900</v>
      </c>
      <c r="I18" s="29">
        <f t="shared" si="4"/>
        <v>900</v>
      </c>
      <c r="J18" s="29">
        <f t="shared" si="5"/>
        <v>0</v>
      </c>
      <c r="K18" s="30">
        <f t="shared" si="6"/>
        <v>0</v>
      </c>
      <c r="L18" s="29">
        <f t="shared" si="7"/>
        <v>900</v>
      </c>
    </row>
    <row r="19" spans="1:14" s="21" customFormat="1" ht="15" customHeight="1" x14ac:dyDescent="0.25">
      <c r="A19" s="5">
        <v>10</v>
      </c>
      <c r="B19" s="31" t="s">
        <v>40</v>
      </c>
      <c r="C19" s="32" t="s">
        <v>29</v>
      </c>
      <c r="D19" s="19" t="s">
        <v>15</v>
      </c>
      <c r="E19" s="33">
        <v>2</v>
      </c>
      <c r="F19" s="29">
        <v>750</v>
      </c>
      <c r="G19" s="16">
        <v>700</v>
      </c>
      <c r="H19" s="29">
        <v>750</v>
      </c>
      <c r="I19" s="29">
        <f t="shared" si="4"/>
        <v>733.33</v>
      </c>
      <c r="J19" s="29">
        <f t="shared" si="5"/>
        <v>28.87</v>
      </c>
      <c r="K19" s="30">
        <f t="shared" si="6"/>
        <v>3.9399999999999998E-2</v>
      </c>
      <c r="L19" s="29">
        <f t="shared" si="7"/>
        <v>1466.66</v>
      </c>
    </row>
    <row r="20" spans="1:14" s="21" customFormat="1" ht="15" customHeight="1" x14ac:dyDescent="0.25">
      <c r="A20" s="5">
        <v>11</v>
      </c>
      <c r="B20" s="31" t="s">
        <v>41</v>
      </c>
      <c r="C20" s="32" t="s">
        <v>30</v>
      </c>
      <c r="D20" s="19" t="s">
        <v>15</v>
      </c>
      <c r="E20" s="33">
        <v>2</v>
      </c>
      <c r="F20" s="29">
        <v>1700</v>
      </c>
      <c r="G20" s="16">
        <v>1600</v>
      </c>
      <c r="H20" s="29">
        <v>1700</v>
      </c>
      <c r="I20" s="29">
        <f t="shared" si="4"/>
        <v>1666.67</v>
      </c>
      <c r="J20" s="29">
        <f t="shared" si="5"/>
        <v>57.74</v>
      </c>
      <c r="K20" s="30">
        <f t="shared" si="6"/>
        <v>3.4599999999999999E-2</v>
      </c>
      <c r="L20" s="29">
        <f t="shared" si="7"/>
        <v>3333.34</v>
      </c>
    </row>
    <row r="21" spans="1:14" s="21" customFormat="1" ht="15" customHeight="1" x14ac:dyDescent="0.25">
      <c r="A21" s="5">
        <v>12</v>
      </c>
      <c r="B21" s="31" t="s">
        <v>42</v>
      </c>
      <c r="C21" s="32" t="s">
        <v>31</v>
      </c>
      <c r="D21" s="19" t="s">
        <v>15</v>
      </c>
      <c r="E21" s="33">
        <v>2</v>
      </c>
      <c r="F21" s="29">
        <v>700</v>
      </c>
      <c r="G21" s="16">
        <v>700</v>
      </c>
      <c r="H21" s="29">
        <v>700</v>
      </c>
      <c r="I21" s="29">
        <f t="shared" si="4"/>
        <v>700</v>
      </c>
      <c r="J21" s="29">
        <f t="shared" si="5"/>
        <v>0</v>
      </c>
      <c r="K21" s="30">
        <f t="shared" si="6"/>
        <v>0</v>
      </c>
      <c r="L21" s="29">
        <f t="shared" si="7"/>
        <v>1400</v>
      </c>
    </row>
    <row r="22" spans="1:14" s="21" customFormat="1" ht="15" customHeight="1" x14ac:dyDescent="0.25">
      <c r="A22" s="5">
        <v>13</v>
      </c>
      <c r="B22" s="31" t="s">
        <v>38</v>
      </c>
      <c r="C22" s="32" t="s">
        <v>32</v>
      </c>
      <c r="D22" s="19" t="s">
        <v>35</v>
      </c>
      <c r="E22" s="33">
        <v>1</v>
      </c>
      <c r="F22" s="29">
        <v>8400</v>
      </c>
      <c r="G22" s="16">
        <v>8800</v>
      </c>
      <c r="H22" s="29">
        <v>8400</v>
      </c>
      <c r="I22" s="29">
        <f t="shared" si="4"/>
        <v>8533.33</v>
      </c>
      <c r="J22" s="29">
        <f t="shared" si="5"/>
        <v>230.94</v>
      </c>
      <c r="K22" s="30">
        <f t="shared" si="6"/>
        <v>2.7099999999999999E-2</v>
      </c>
      <c r="L22" s="29">
        <f t="shared" si="7"/>
        <v>8533.33</v>
      </c>
    </row>
    <row r="23" spans="1:14" s="21" customFormat="1" ht="15" customHeight="1" x14ac:dyDescent="0.25">
      <c r="A23" s="5">
        <v>14</v>
      </c>
      <c r="B23" s="31" t="s">
        <v>43</v>
      </c>
      <c r="C23" s="32" t="s">
        <v>33</v>
      </c>
      <c r="D23" s="19" t="s">
        <v>35</v>
      </c>
      <c r="E23" s="33">
        <v>1</v>
      </c>
      <c r="F23" s="29">
        <v>6800</v>
      </c>
      <c r="G23" s="16">
        <v>7000</v>
      </c>
      <c r="H23" s="29">
        <v>6500</v>
      </c>
      <c r="I23" s="29">
        <f t="shared" si="4"/>
        <v>6766.67</v>
      </c>
      <c r="J23" s="29">
        <f t="shared" si="5"/>
        <v>251.66</v>
      </c>
      <c r="K23" s="30">
        <f t="shared" si="6"/>
        <v>3.7199999999999997E-2</v>
      </c>
      <c r="L23" s="29">
        <f t="shared" si="7"/>
        <v>6766.67</v>
      </c>
    </row>
    <row r="24" spans="1:14" s="21" customFormat="1" ht="15" customHeight="1" x14ac:dyDescent="0.25">
      <c r="A24" s="5">
        <v>15</v>
      </c>
      <c r="B24" s="31" t="s">
        <v>38</v>
      </c>
      <c r="C24" s="32" t="s">
        <v>34</v>
      </c>
      <c r="D24" s="19" t="s">
        <v>15</v>
      </c>
      <c r="E24" s="33">
        <v>1</v>
      </c>
      <c r="F24" s="29">
        <v>4900</v>
      </c>
      <c r="G24" s="16">
        <v>5200</v>
      </c>
      <c r="H24" s="29">
        <v>4900</v>
      </c>
      <c r="I24" s="29">
        <f t="shared" si="4"/>
        <v>5000</v>
      </c>
      <c r="J24" s="29">
        <f t="shared" si="5"/>
        <v>173.21</v>
      </c>
      <c r="K24" s="30">
        <f t="shared" si="6"/>
        <v>3.4599999999999999E-2</v>
      </c>
      <c r="L24" s="29">
        <f t="shared" si="7"/>
        <v>5000</v>
      </c>
    </row>
    <row r="25" spans="1:14" ht="15.75" customHeight="1" x14ac:dyDescent="0.25">
      <c r="A25" s="39" t="s">
        <v>6</v>
      </c>
      <c r="B25" s="40"/>
      <c r="C25" s="40"/>
      <c r="D25" s="40"/>
      <c r="E25" s="40"/>
      <c r="F25" s="40"/>
      <c r="G25" s="40"/>
      <c r="H25" s="40"/>
      <c r="I25" s="40"/>
      <c r="J25" s="40"/>
      <c r="K25" s="41"/>
      <c r="L25" s="15">
        <f>SUM(L10:L24)</f>
        <v>73333.33</v>
      </c>
    </row>
    <row r="26" spans="1:14" x14ac:dyDescent="0.25">
      <c r="A26" s="13"/>
      <c r="B26" s="13"/>
      <c r="C26" s="13"/>
      <c r="D26" s="13"/>
      <c r="F26" s="13"/>
      <c r="H26" s="13"/>
      <c r="I26" s="13"/>
      <c r="J26" s="13"/>
      <c r="K26" s="13"/>
      <c r="L26" s="13"/>
    </row>
    <row r="27" spans="1:14" s="8" customFormat="1" ht="52.5" customHeight="1" x14ac:dyDescent="0.3">
      <c r="A27" s="42" t="s">
        <v>11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4" s="8" customFormat="1" ht="245.25" customHeight="1" x14ac:dyDescent="0.3">
      <c r="A28" s="36" t="s">
        <v>12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N28" s="11"/>
    </row>
    <row r="29" spans="1:14" s="8" customFormat="1" ht="24.2" customHeight="1" x14ac:dyDescent="0.3">
      <c r="A29" s="12"/>
      <c r="B29" s="12"/>
      <c r="C29" s="12"/>
      <c r="D29" s="12"/>
      <c r="E29" s="25"/>
      <c r="F29" s="12"/>
      <c r="G29" s="25"/>
      <c r="H29" s="12"/>
      <c r="I29" s="12"/>
      <c r="J29" s="12"/>
      <c r="K29" s="12"/>
      <c r="L29" s="12"/>
      <c r="N29" s="11"/>
    </row>
    <row r="30" spans="1:14" x14ac:dyDescent="0.25">
      <c r="A30" s="4"/>
      <c r="B30" s="4"/>
      <c r="F30" s="7"/>
      <c r="G30" s="26"/>
      <c r="H30" s="7"/>
    </row>
    <row r="31" spans="1:14" x14ac:dyDescent="0.25">
      <c r="F31" s="6"/>
      <c r="G31" s="27"/>
      <c r="H31" s="6"/>
    </row>
    <row r="32" spans="1:14" x14ac:dyDescent="0.25">
      <c r="F32" s="6"/>
      <c r="G32" s="27"/>
      <c r="H32" s="6"/>
    </row>
    <row r="33" spans="6:8" x14ac:dyDescent="0.25">
      <c r="F33" s="6"/>
      <c r="G33" s="27"/>
      <c r="H33" s="6"/>
    </row>
    <row r="34" spans="6:8" x14ac:dyDescent="0.25">
      <c r="F34" s="6"/>
      <c r="G34" s="27"/>
      <c r="H34" s="6"/>
    </row>
    <row r="35" spans="6:8" x14ac:dyDescent="0.25">
      <c r="F35" s="6"/>
      <c r="G35" s="27"/>
      <c r="H35" s="6"/>
    </row>
    <row r="36" spans="6:8" x14ac:dyDescent="0.25">
      <c r="F36" s="6"/>
      <c r="G36" s="27"/>
      <c r="H36" s="6"/>
    </row>
    <row r="37" spans="6:8" x14ac:dyDescent="0.25">
      <c r="F37" s="6"/>
      <c r="G37" s="27"/>
      <c r="H37" s="6"/>
    </row>
    <row r="38" spans="6:8" x14ac:dyDescent="0.25">
      <c r="F38" s="6"/>
      <c r="G38" s="27"/>
      <c r="H38" s="6"/>
    </row>
    <row r="39" spans="6:8" x14ac:dyDescent="0.25">
      <c r="F39" s="6"/>
      <c r="G39" s="27"/>
      <c r="H39" s="6"/>
    </row>
  </sheetData>
  <mergeCells count="8">
    <mergeCell ref="A1:L1"/>
    <mergeCell ref="A3:L3"/>
    <mergeCell ref="A27:L27"/>
    <mergeCell ref="A28:L28"/>
    <mergeCell ref="A6:L6"/>
    <mergeCell ref="A5:L5"/>
    <mergeCell ref="A8:L8"/>
    <mergeCell ref="A25:K25"/>
  </mergeCells>
  <pageMargins left="0.31496062992125984" right="0.31496062992125984" top="0.15748031496062992" bottom="0.15748031496062992" header="0.19685039370078741" footer="0.11811023622047245"/>
  <pageSetup paperSize="9" scale="71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2026-07-22T13:11:11Z</dcterms:modified>
</cp:coreProperties>
</file>