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315" windowHeight="9015"/>
  </bookViews>
  <sheets>
    <sheet name="Приложение к ГК" sheetId="3" r:id="rId1"/>
  </sheets>
  <calcPr calcId="144525"/>
</workbook>
</file>

<file path=xl/calcChain.xml><?xml version="1.0" encoding="utf-8"?>
<calcChain xmlns="http://schemas.openxmlformats.org/spreadsheetml/2006/main">
  <c r="K14" i="3" l="1"/>
  <c r="L14" i="3" s="1"/>
  <c r="I14" i="3"/>
  <c r="H14" i="3"/>
  <c r="K13" i="3"/>
  <c r="L13" i="3" s="1"/>
  <c r="I13" i="3"/>
  <c r="H13" i="3"/>
  <c r="K12" i="3"/>
  <c r="L12" i="3" s="1"/>
  <c r="I12" i="3"/>
  <c r="H12" i="3"/>
  <c r="K11" i="3"/>
  <c r="L11" i="3" s="1"/>
  <c r="I11" i="3"/>
  <c r="H11" i="3"/>
  <c r="K10" i="3"/>
  <c r="L10" i="3" s="1"/>
  <c r="I10" i="3"/>
  <c r="H10" i="3"/>
  <c r="J10" i="3" s="1"/>
  <c r="K9" i="3"/>
  <c r="L9" i="3" s="1"/>
  <c r="I9" i="3"/>
  <c r="H9" i="3"/>
  <c r="J14" i="3" l="1"/>
  <c r="J12" i="3"/>
  <c r="J13" i="3"/>
  <c r="J11" i="3"/>
  <c r="J9" i="3"/>
  <c r="K8" i="3"/>
  <c r="L8" i="3" s="1"/>
  <c r="K7" i="3"/>
  <c r="L7" i="3" s="1"/>
  <c r="K6" i="3"/>
  <c r="L6" i="3" s="1"/>
  <c r="I8" i="3"/>
  <c r="I7" i="3"/>
  <c r="I6" i="3"/>
  <c r="H8" i="3"/>
  <c r="H7" i="3"/>
  <c r="H6" i="3"/>
  <c r="J8" i="3" l="1"/>
  <c r="J6" i="3"/>
  <c r="J7" i="3"/>
  <c r="K5" i="3"/>
  <c r="L5" i="3" s="1"/>
  <c r="J15" i="3" l="1"/>
  <c r="I5" i="3"/>
  <c r="H5" i="3" l="1"/>
  <c r="J5" i="3" s="1"/>
</calcChain>
</file>

<file path=xl/sharedStrings.xml><?xml version="1.0" encoding="utf-8"?>
<sst xmlns="http://schemas.openxmlformats.org/spreadsheetml/2006/main" count="56" uniqueCount="47">
  <si>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</si>
  <si>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</si>
  <si>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</si>
  <si>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</si>
  <si>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</si>
  <si>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</si>
  <si>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</si>
  <si>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</si>
  <si>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</si>
  <si>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</si>
  <si>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</si>
  <si>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</si>
  <si>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цены контракта*</t>
  </si>
  <si>
    <t>Коммерческие предложения (руб./ед.изм.)</t>
  </si>
  <si>
    <t xml:space="preserve">Поставщик №1 </t>
  </si>
  <si>
    <t xml:space="preserve">Поставщик №2 </t>
  </si>
  <si>
    <t xml:space="preserve">Поставщик №3 </t>
  </si>
  <si>
    <t>рублей</t>
  </si>
  <si>
    <t xml:space="preserve">В результате проведенного расчета Н(М)ЦК, ЦКЕП контракта составила:          </t>
  </si>
  <si>
    <t xml:space="preserve">Источник финансирования: </t>
  </si>
  <si>
    <t xml:space="preserve">Федеральный бюджет Российской Федерации </t>
  </si>
  <si>
    <r>
      <rPr>
        <b/>
        <sz val="11"/>
        <color indexed="8"/>
        <rFont val="Times New Roman"/>
        <family val="1"/>
        <charset val="204"/>
      </rPr>
      <t>Информация о валюте, используемой для формирования цены контракта и расчетов с поставщиками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(подрядчиками, исполнителями):</t>
    </r>
  </si>
  <si>
    <t xml:space="preserve">Наименование валюты </t>
  </si>
  <si>
    <t xml:space="preserve">Код валюты </t>
  </si>
  <si>
    <t>Краткое наименование стран и территорий</t>
  </si>
  <si>
    <t>буквенный</t>
  </si>
  <si>
    <t xml:space="preserve">цифровой </t>
  </si>
  <si>
    <t xml:space="preserve">Российский рубль </t>
  </si>
  <si>
    <t>RUB</t>
  </si>
  <si>
    <t>Россия</t>
  </si>
  <si>
    <t xml:space="preserve">Валюта, используемая для формирования цены контракта и расчетов с поставщиками (подрядчиками, исполнителями), является российский рубль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настоящем извещении не установлен.
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</si>
  <si>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(результативности)"".
</t>
  </si>
  <si>
    <t>В настоящей закупке Заказчиком устанавливается НМЦК в соответствии с доведенными лимитами и составляет</t>
  </si>
  <si>
    <t>шт.</t>
  </si>
  <si>
    <t xml:space="preserve">Старший инспектор ОКБИиХО
</t>
  </si>
  <si>
    <t>А.Р. Салтыков</t>
  </si>
  <si>
    <t>к-т</t>
  </si>
  <si>
    <t>Жгут проводов дверной левый</t>
  </si>
  <si>
    <t xml:space="preserve">Жгут проводов дверной правый </t>
  </si>
  <si>
    <t xml:space="preserve">Крестовина карданного вала </t>
  </si>
  <si>
    <t xml:space="preserve">Коврики салона </t>
  </si>
  <si>
    <t>Гидромуфта</t>
  </si>
  <si>
    <t xml:space="preserve">Электровентилятор системы охлаждения </t>
  </si>
  <si>
    <t xml:space="preserve">Радиатор охлаждения </t>
  </si>
  <si>
    <t xml:space="preserve">Насос шестеренчатый </t>
  </si>
  <si>
    <t xml:space="preserve">Рукав высокого давления </t>
  </si>
  <si>
    <t xml:space="preserve">Барабан тормозной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</si>
</sst>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protection locked="0"/>
    </xf>
    <xf numFmtId="0" fontId="7" fillId="0" borderId="1" xfId="0" applyFont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7" fillId="0" borderId="0" xfId="0" applyFont="1" applyAlignment="1"/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4</xdr:row>
      <xdr:rowOff>1371600</xdr:rowOff>
    </xdr:from>
    <xdr:to>
      <xdr:col>8</xdr:col>
      <xdr:colOff>771525</xdr:colOff>
      <xdr:row>4</xdr:row>
      <xdr:rowOff>1809750</xdr:rowOff>
    </xdr:to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5</xdr:row>
      <xdr:rowOff>1371600</xdr:rowOff>
    </xdr:from>
    <xdr:to>
      <xdr:col>8</xdr:col>
      <xdr:colOff>771525</xdr:colOff>
      <xdr:row>5</xdr:row>
      <xdr:rowOff>1809750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6</xdr:row>
      <xdr:rowOff>1371600</xdr:rowOff>
    </xdr:from>
    <xdr:to>
      <xdr:col>8</xdr:col>
      <xdr:colOff>771525</xdr:colOff>
      <xdr:row>6</xdr:row>
      <xdr:rowOff>1809750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6</xdr:row>
      <xdr:rowOff>1371600</xdr:rowOff>
    </xdr:from>
    <xdr:to>
      <xdr:col>8</xdr:col>
      <xdr:colOff>771525</xdr:colOff>
      <xdr:row>6</xdr:row>
      <xdr:rowOff>1809750</xdr:rowOff>
    </xdr:to>
    <xdr:pic>
      <xdr:nvPicPr>
        <xdr:cNvPr id="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7</xdr:row>
      <xdr:rowOff>1371600</xdr:rowOff>
    </xdr:from>
    <xdr:to>
      <xdr:col>8</xdr:col>
      <xdr:colOff>771525</xdr:colOff>
      <xdr:row>7</xdr:row>
      <xdr:rowOff>1809750</xdr:rowOff>
    </xdr:to>
    <xdr:pic>
      <xdr:nvPicPr>
        <xdr:cNvPr id="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7</xdr:row>
      <xdr:rowOff>1371600</xdr:rowOff>
    </xdr:from>
    <xdr:to>
      <xdr:col>8</xdr:col>
      <xdr:colOff>771525</xdr:colOff>
      <xdr:row>7</xdr:row>
      <xdr:rowOff>1809750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7</xdr:row>
      <xdr:rowOff>1371600</xdr:rowOff>
    </xdr:from>
    <xdr:to>
      <xdr:col>8</xdr:col>
      <xdr:colOff>771525</xdr:colOff>
      <xdr:row>7</xdr:row>
      <xdr:rowOff>1809750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8</xdr:row>
      <xdr:rowOff>1371600</xdr:rowOff>
    </xdr:from>
    <xdr:to>
      <xdr:col>8</xdr:col>
      <xdr:colOff>771525</xdr:colOff>
      <xdr:row>8</xdr:row>
      <xdr:rowOff>1809750</xdr:rowOff>
    </xdr:to>
    <xdr:pic>
      <xdr:nvPicPr>
        <xdr:cNvPr id="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8</xdr:row>
      <xdr:rowOff>1371600</xdr:rowOff>
    </xdr:from>
    <xdr:to>
      <xdr:col>8</xdr:col>
      <xdr:colOff>771525</xdr:colOff>
      <xdr:row>8</xdr:row>
      <xdr:rowOff>1809750</xdr:rowOff>
    </xdr:to>
    <xdr:pic>
      <xdr:nvPicPr>
        <xdr:cNvPr id="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9</xdr:row>
      <xdr:rowOff>1371600</xdr:rowOff>
    </xdr:from>
    <xdr:to>
      <xdr:col>8</xdr:col>
      <xdr:colOff>771525</xdr:colOff>
      <xdr:row>9</xdr:row>
      <xdr:rowOff>1809750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9</xdr:row>
      <xdr:rowOff>1371600</xdr:rowOff>
    </xdr:from>
    <xdr:to>
      <xdr:col>8</xdr:col>
      <xdr:colOff>771525</xdr:colOff>
      <xdr:row>9</xdr:row>
      <xdr:rowOff>1809750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10</xdr:row>
      <xdr:rowOff>1371600</xdr:rowOff>
    </xdr:from>
    <xdr:to>
      <xdr:col>8</xdr:col>
      <xdr:colOff>771525</xdr:colOff>
      <xdr:row>10</xdr:row>
      <xdr:rowOff>1809750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10</xdr:row>
      <xdr:rowOff>1371600</xdr:rowOff>
    </xdr:from>
    <xdr:to>
      <xdr:col>8</xdr:col>
      <xdr:colOff>771525</xdr:colOff>
      <xdr:row>10</xdr:row>
      <xdr:rowOff>1809750</xdr:rowOff>
    </xdr:to>
    <xdr:pic>
      <xdr:nvPicPr>
        <xdr:cNvPr id="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11</xdr:row>
      <xdr:rowOff>1371600</xdr:rowOff>
    </xdr:from>
    <xdr:to>
      <xdr:col>8</xdr:col>
      <xdr:colOff>771525</xdr:colOff>
      <xdr:row>11</xdr:row>
      <xdr:rowOff>1809750</xdr:rowOff>
    </xdr:to>
    <xdr:pic>
      <xdr:nvPicPr>
        <xdr:cNvPr id="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11</xdr:row>
      <xdr:rowOff>1371600</xdr:rowOff>
    </xdr:from>
    <xdr:to>
      <xdr:col>8</xdr:col>
      <xdr:colOff>771525</xdr:colOff>
      <xdr:row>11</xdr:row>
      <xdr:rowOff>1809750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12</xdr:row>
      <xdr:rowOff>1371600</xdr:rowOff>
    </xdr:from>
    <xdr:to>
      <xdr:col>8</xdr:col>
      <xdr:colOff>771525</xdr:colOff>
      <xdr:row>12</xdr:row>
      <xdr:rowOff>1809750</xdr:rowOff>
    </xdr:to>
    <xdr:pic>
      <xdr:nvPicPr>
        <xdr:cNvPr id="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12</xdr:row>
      <xdr:rowOff>1371600</xdr:rowOff>
    </xdr:from>
    <xdr:to>
      <xdr:col>8</xdr:col>
      <xdr:colOff>771525</xdr:colOff>
      <xdr:row>12</xdr:row>
      <xdr:rowOff>1809750</xdr:rowOff>
    </xdr:to>
    <xdr:pic>
      <xdr:nvPicPr>
        <xdr:cNvPr id="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13</xdr:row>
      <xdr:rowOff>1371600</xdr:rowOff>
    </xdr:from>
    <xdr:to>
      <xdr:col>8</xdr:col>
      <xdr:colOff>771525</xdr:colOff>
      <xdr:row>13</xdr:row>
      <xdr:rowOff>1809750</xdr:rowOff>
    </xdr:to>
    <xdr:pic>
      <xdr:nvPicPr>
        <xdr:cNvPr id="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3615267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66675</xdr:colOff>
      <xdr:row>13</xdr:row>
      <xdr:rowOff>1371600</xdr:rowOff>
    </xdr:from>
    <xdr:to>
      <xdr:col>8</xdr:col>
      <xdr:colOff>771525</xdr:colOff>
      <xdr:row>13</xdr:row>
      <xdr:rowOff>1809750</xdr:rowOff>
    </xdr:to>
    <xdr:pic>
      <xdr:nvPicPr>
        <xdr:cNvPr id="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2425" y="267335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A13" zoomScale="90" zoomScaleNormal="90" workbookViewId="0">
      <selection activeCell="N13" sqref="N13"/>
    </sheetView>
  </sheetViews>
  <sheetFormatPr defaultColWidth="9.140625" defaultRowHeight="12.75" x14ac:dyDescent="0.2"/>
  <cols>
    <col min="1" max="1" width="15.42578125" style="2" customWidth="1"/>
    <col min="2" max="2" width="24.140625" style="2" customWidth="1"/>
    <col min="3" max="3" width="6.42578125" style="2" customWidth="1"/>
    <col min="4" max="4" width="6.85546875" style="2" customWidth="1"/>
    <col min="5" max="6" width="11.7109375" style="2" customWidth="1"/>
    <col min="7" max="8" width="11.5703125" style="2" customWidth="1"/>
    <col min="9" max="9" width="12.5703125" style="2" customWidth="1"/>
    <col min="10" max="10" width="12.42578125" style="2" customWidth="1"/>
    <col min="11" max="11" width="9.140625" style="2"/>
    <col min="12" max="12" width="14.28515625" style="2" customWidth="1"/>
    <col min="13" max="16384" width="9.140625" style="2"/>
  </cols>
  <sheetData>
    <row r="1" spans="1:12" ht="23.25" customHeight="1" x14ac:dyDescent="0.2">
      <c r="H1" s="8"/>
      <c r="I1" s="39"/>
      <c r="J1" s="39"/>
      <c r="K1" s="39"/>
    </row>
    <row r="2" spans="1:12" ht="39.75" customHeight="1" x14ac:dyDescent="0.25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1:12" ht="39" customHeight="1" x14ac:dyDescent="0.2">
      <c r="A3" s="40" t="s">
        <v>0</v>
      </c>
      <c r="B3" s="40" t="s">
        <v>2</v>
      </c>
      <c r="C3" s="41" t="s">
        <v>1</v>
      </c>
      <c r="D3" s="41" t="s">
        <v>3</v>
      </c>
      <c r="E3" s="43" t="s">
        <v>13</v>
      </c>
      <c r="F3" s="44"/>
      <c r="G3" s="44"/>
      <c r="H3" s="47" t="s">
        <v>8</v>
      </c>
      <c r="I3" s="47"/>
      <c r="J3" s="47"/>
      <c r="K3" s="48" t="s">
        <v>12</v>
      </c>
      <c r="L3" s="48"/>
    </row>
    <row r="4" spans="1:12" ht="141.75" customHeight="1" x14ac:dyDescent="0.2">
      <c r="A4" s="40"/>
      <c r="B4" s="41"/>
      <c r="C4" s="42"/>
      <c r="D4" s="42"/>
      <c r="E4" s="3" t="s">
        <v>14</v>
      </c>
      <c r="F4" s="3" t="s">
        <v>15</v>
      </c>
      <c r="G4" s="3" t="s">
        <v>16</v>
      </c>
      <c r="H4" s="11" t="s">
        <v>9</v>
      </c>
      <c r="I4" s="11" t="s">
        <v>10</v>
      </c>
      <c r="J4" s="7" t="s">
        <v>11</v>
      </c>
      <c r="K4" s="4" t="s">
        <v>6</v>
      </c>
      <c r="L4" s="4" t="s">
        <v>7</v>
      </c>
    </row>
    <row r="5" spans="1:12" ht="40.5" customHeight="1" x14ac:dyDescent="0.2">
      <c r="A5" s="10">
        <v>1</v>
      </c>
      <c r="B5" s="17" t="s">
        <v>37</v>
      </c>
      <c r="C5" s="18" t="s">
        <v>33</v>
      </c>
      <c r="D5" s="18">
        <v>1</v>
      </c>
      <c r="E5" s="32">
        <v>5000</v>
      </c>
      <c r="F5" s="32">
        <v>5125</v>
      </c>
      <c r="G5" s="32">
        <v>5150</v>
      </c>
      <c r="H5" s="33">
        <f t="shared" ref="H5:H8" si="0">AVERAGE(E5:G5)</f>
        <v>5091.666666666667</v>
      </c>
      <c r="I5" s="33">
        <f t="shared" ref="I5:I8" si="1">STDEV(E5:G5)</f>
        <v>80.363756341607967</v>
      </c>
      <c r="J5" s="26">
        <f t="shared" ref="J5:J8" si="2">I5/H5*100</f>
        <v>1.5783389134194687</v>
      </c>
      <c r="K5" s="34">
        <f t="shared" ref="K5:K8" si="3">MIN(E5:G5)</f>
        <v>5000</v>
      </c>
      <c r="L5" s="34">
        <f t="shared" ref="L5:L8" si="4">K5*D5</f>
        <v>5000</v>
      </c>
    </row>
    <row r="6" spans="1:12" ht="40.5" customHeight="1" x14ac:dyDescent="0.2">
      <c r="A6" s="10">
        <v>2</v>
      </c>
      <c r="B6" s="30" t="s">
        <v>38</v>
      </c>
      <c r="C6" s="31" t="s">
        <v>33</v>
      </c>
      <c r="D6" s="31">
        <v>1</v>
      </c>
      <c r="E6" s="32">
        <v>5000</v>
      </c>
      <c r="F6" s="32">
        <v>5125</v>
      </c>
      <c r="G6" s="32">
        <v>5150</v>
      </c>
      <c r="H6" s="33">
        <f t="shared" si="0"/>
        <v>5091.666666666667</v>
      </c>
      <c r="I6" s="33">
        <f t="shared" si="1"/>
        <v>80.363756341607967</v>
      </c>
      <c r="J6" s="35">
        <f t="shared" si="2"/>
        <v>1.5783389134194687</v>
      </c>
      <c r="K6" s="34">
        <f t="shared" si="3"/>
        <v>5000</v>
      </c>
      <c r="L6" s="34">
        <f t="shared" si="4"/>
        <v>5000</v>
      </c>
    </row>
    <row r="7" spans="1:12" ht="40.5" customHeight="1" x14ac:dyDescent="0.2">
      <c r="A7" s="10">
        <v>3</v>
      </c>
      <c r="B7" s="30" t="s">
        <v>39</v>
      </c>
      <c r="C7" s="31" t="s">
        <v>33</v>
      </c>
      <c r="D7" s="31">
        <v>2</v>
      </c>
      <c r="E7" s="32">
        <v>3500</v>
      </c>
      <c r="F7" s="32">
        <v>3525</v>
      </c>
      <c r="G7" s="32">
        <v>3650</v>
      </c>
      <c r="H7" s="33">
        <f t="shared" si="0"/>
        <v>3558.3333333333335</v>
      </c>
      <c r="I7" s="33">
        <f t="shared" si="1"/>
        <v>80.363756341607967</v>
      </c>
      <c r="J7" s="35">
        <f t="shared" si="2"/>
        <v>2.2584662203730574</v>
      </c>
      <c r="K7" s="34">
        <f t="shared" si="3"/>
        <v>3500</v>
      </c>
      <c r="L7" s="34">
        <f t="shared" si="4"/>
        <v>7000</v>
      </c>
    </row>
    <row r="8" spans="1:12" ht="40.5" customHeight="1" x14ac:dyDescent="0.2">
      <c r="A8" s="10">
        <v>4</v>
      </c>
      <c r="B8" s="30" t="s">
        <v>40</v>
      </c>
      <c r="C8" s="31" t="s">
        <v>36</v>
      </c>
      <c r="D8" s="31">
        <v>1</v>
      </c>
      <c r="E8" s="32">
        <v>2000</v>
      </c>
      <c r="F8" s="32">
        <v>2100</v>
      </c>
      <c r="G8" s="32">
        <v>2130</v>
      </c>
      <c r="H8" s="33">
        <f t="shared" si="0"/>
        <v>2076.6666666666665</v>
      </c>
      <c r="I8" s="33">
        <f t="shared" si="1"/>
        <v>68.068592855540459</v>
      </c>
      <c r="J8" s="35">
        <f t="shared" si="2"/>
        <v>3.277781357409653</v>
      </c>
      <c r="K8" s="34">
        <f t="shared" si="3"/>
        <v>2000</v>
      </c>
      <c r="L8" s="34">
        <f t="shared" si="4"/>
        <v>2000</v>
      </c>
    </row>
    <row r="9" spans="1:12" ht="40.5" customHeight="1" x14ac:dyDescent="0.2">
      <c r="A9" s="10">
        <v>5</v>
      </c>
      <c r="B9" s="37" t="s">
        <v>41</v>
      </c>
      <c r="C9" s="38" t="s">
        <v>33</v>
      </c>
      <c r="D9" s="38">
        <v>1</v>
      </c>
      <c r="E9" s="32">
        <v>3000</v>
      </c>
      <c r="F9" s="32">
        <v>3125</v>
      </c>
      <c r="G9" s="32">
        <v>3250</v>
      </c>
      <c r="H9" s="33">
        <f t="shared" ref="H9:H14" si="5">AVERAGE(E9:G9)</f>
        <v>3125</v>
      </c>
      <c r="I9" s="33">
        <f t="shared" ref="I9:I14" si="6">STDEV(E9:G9)</f>
        <v>125</v>
      </c>
      <c r="J9" s="36">
        <f t="shared" ref="J9:J14" si="7">I9/H9*100</f>
        <v>4</v>
      </c>
      <c r="K9" s="34">
        <f t="shared" ref="K9:K14" si="8">MIN(E9:G9)</f>
        <v>3000</v>
      </c>
      <c r="L9" s="34">
        <f t="shared" ref="L9:L14" si="9">K9*D9</f>
        <v>3000</v>
      </c>
    </row>
    <row r="10" spans="1:12" ht="40.5" customHeight="1" x14ac:dyDescent="0.2">
      <c r="A10" s="10">
        <v>6</v>
      </c>
      <c r="B10" s="37" t="s">
        <v>42</v>
      </c>
      <c r="C10" s="38" t="s">
        <v>33</v>
      </c>
      <c r="D10" s="38">
        <v>1</v>
      </c>
      <c r="E10" s="32">
        <v>7500</v>
      </c>
      <c r="F10" s="32">
        <v>7675</v>
      </c>
      <c r="G10" s="32">
        <v>7770</v>
      </c>
      <c r="H10" s="33">
        <f t="shared" si="5"/>
        <v>7648.333333333333</v>
      </c>
      <c r="I10" s="33">
        <f t="shared" si="6"/>
        <v>136.96106502701173</v>
      </c>
      <c r="J10" s="36">
        <f t="shared" si="7"/>
        <v>1.7907308567489004</v>
      </c>
      <c r="K10" s="34">
        <f t="shared" si="8"/>
        <v>7500</v>
      </c>
      <c r="L10" s="34">
        <f t="shared" si="9"/>
        <v>7500</v>
      </c>
    </row>
    <row r="11" spans="1:12" ht="40.5" customHeight="1" x14ac:dyDescent="0.2">
      <c r="A11" s="10">
        <v>7</v>
      </c>
      <c r="B11" s="37" t="s">
        <v>43</v>
      </c>
      <c r="C11" s="38" t="s">
        <v>33</v>
      </c>
      <c r="D11" s="38">
        <v>1</v>
      </c>
      <c r="E11" s="32">
        <v>4000</v>
      </c>
      <c r="F11" s="32">
        <v>4225</v>
      </c>
      <c r="G11" s="32">
        <v>4320</v>
      </c>
      <c r="H11" s="33">
        <f t="shared" si="5"/>
        <v>4181.666666666667</v>
      </c>
      <c r="I11" s="33">
        <f t="shared" si="6"/>
        <v>164.34212282106293</v>
      </c>
      <c r="J11" s="36">
        <f t="shared" si="7"/>
        <v>3.9300627219066464</v>
      </c>
      <c r="K11" s="34">
        <f t="shared" si="8"/>
        <v>4000</v>
      </c>
      <c r="L11" s="34">
        <f t="shared" si="9"/>
        <v>4000</v>
      </c>
    </row>
    <row r="12" spans="1:12" ht="40.5" customHeight="1" x14ac:dyDescent="0.2">
      <c r="A12" s="10">
        <v>8</v>
      </c>
      <c r="B12" s="37" t="s">
        <v>44</v>
      </c>
      <c r="C12" s="38" t="s">
        <v>33</v>
      </c>
      <c r="D12" s="38">
        <v>1</v>
      </c>
      <c r="E12" s="32">
        <v>6000</v>
      </c>
      <c r="F12" s="32">
        <v>6175</v>
      </c>
      <c r="G12" s="32">
        <v>6320</v>
      </c>
      <c r="H12" s="33">
        <f t="shared" si="5"/>
        <v>6165</v>
      </c>
      <c r="I12" s="33">
        <f t="shared" si="6"/>
        <v>160.23420358962065</v>
      </c>
      <c r="J12" s="36">
        <f t="shared" si="7"/>
        <v>2.5990949487367505</v>
      </c>
      <c r="K12" s="34">
        <f t="shared" si="8"/>
        <v>6000</v>
      </c>
      <c r="L12" s="34">
        <f t="shared" si="9"/>
        <v>6000</v>
      </c>
    </row>
    <row r="13" spans="1:12" ht="40.5" customHeight="1" x14ac:dyDescent="0.2">
      <c r="A13" s="10">
        <v>9</v>
      </c>
      <c r="B13" s="37" t="s">
        <v>45</v>
      </c>
      <c r="C13" s="38" t="s">
        <v>33</v>
      </c>
      <c r="D13" s="38">
        <v>1</v>
      </c>
      <c r="E13" s="32">
        <v>5000</v>
      </c>
      <c r="F13" s="32">
        <v>5135</v>
      </c>
      <c r="G13" s="32">
        <v>5150</v>
      </c>
      <c r="H13" s="33">
        <f t="shared" si="5"/>
        <v>5095</v>
      </c>
      <c r="I13" s="33">
        <f t="shared" si="6"/>
        <v>82.613558209291526</v>
      </c>
      <c r="J13" s="36">
        <f t="shared" si="7"/>
        <v>1.6214633603393824</v>
      </c>
      <c r="K13" s="34">
        <f t="shared" si="8"/>
        <v>5000</v>
      </c>
      <c r="L13" s="34">
        <f t="shared" si="9"/>
        <v>5000</v>
      </c>
    </row>
    <row r="14" spans="1:12" ht="40.5" customHeight="1" x14ac:dyDescent="0.2">
      <c r="A14" s="10">
        <v>10</v>
      </c>
      <c r="B14" s="37" t="s">
        <v>46</v>
      </c>
      <c r="C14" s="38" t="s">
        <v>33</v>
      </c>
      <c r="D14" s="38">
        <v>2</v>
      </c>
      <c r="E14" s="32">
        <v>2750</v>
      </c>
      <c r="F14" s="32">
        <v>2875</v>
      </c>
      <c r="G14" s="32">
        <v>2920</v>
      </c>
      <c r="H14" s="33">
        <f t="shared" si="5"/>
        <v>2848.3333333333335</v>
      </c>
      <c r="I14" s="33">
        <f t="shared" si="6"/>
        <v>88.081401744825413</v>
      </c>
      <c r="J14" s="36">
        <f t="shared" si="7"/>
        <v>3.0923839114625653</v>
      </c>
      <c r="K14" s="34">
        <f t="shared" si="8"/>
        <v>2750</v>
      </c>
      <c r="L14" s="34">
        <f t="shared" si="9"/>
        <v>5500</v>
      </c>
    </row>
    <row r="15" spans="1:12" s="1" customFormat="1" ht="28.5" customHeight="1" x14ac:dyDescent="0.25">
      <c r="A15" s="14"/>
      <c r="B15" s="51" t="s">
        <v>18</v>
      </c>
      <c r="C15" s="51"/>
      <c r="D15" s="51"/>
      <c r="E15" s="51"/>
      <c r="F15" s="51"/>
      <c r="G15" s="51"/>
      <c r="H15" s="51"/>
      <c r="I15" s="51"/>
      <c r="J15" s="16">
        <f>SUM(L5:L14)</f>
        <v>50000</v>
      </c>
      <c r="K15" s="15" t="s">
        <v>17</v>
      </c>
      <c r="L15" s="15"/>
    </row>
    <row r="16" spans="1:12" s="1" customFormat="1" ht="28.5" customHeight="1" x14ac:dyDescent="0.25">
      <c r="A16" s="27"/>
      <c r="B16" s="59" t="s">
        <v>32</v>
      </c>
      <c r="C16" s="59"/>
      <c r="D16" s="59"/>
      <c r="E16" s="59"/>
      <c r="F16" s="59"/>
      <c r="G16" s="59"/>
      <c r="H16" s="59"/>
      <c r="I16" s="59"/>
      <c r="J16" s="28">
        <v>50000</v>
      </c>
      <c r="K16" s="29" t="s">
        <v>17</v>
      </c>
      <c r="L16" s="29"/>
    </row>
    <row r="17" spans="1:12" s="1" customFormat="1" ht="28.5" customHeight="1" x14ac:dyDescent="0.25">
      <c r="A17" s="50" t="s">
        <v>31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1:12" s="1" customFormat="1" ht="28.5" customHeight="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</row>
    <row r="19" spans="1:12" s="1" customFormat="1" ht="7.5" customHeigh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</row>
    <row r="20" spans="1:12" ht="15.75" customHeight="1" x14ac:dyDescent="0.25">
      <c r="A20" s="53" t="s">
        <v>19</v>
      </c>
      <c r="B20" s="53"/>
      <c r="C20" s="21"/>
      <c r="D20" s="22"/>
      <c r="E20" s="22"/>
      <c r="F20" s="22"/>
      <c r="G20" s="22"/>
      <c r="H20" s="22"/>
      <c r="I20" s="23"/>
      <c r="J20" s="23"/>
      <c r="K20" s="9"/>
    </row>
    <row r="21" spans="1:12" ht="15.75" x14ac:dyDescent="0.25">
      <c r="A21" s="24" t="s">
        <v>20</v>
      </c>
      <c r="B21" s="24"/>
      <c r="C21" s="24"/>
      <c r="D21" s="24"/>
      <c r="E21" s="25"/>
      <c r="F21" s="9"/>
      <c r="G21" s="9"/>
      <c r="H21" s="9"/>
      <c r="I21" s="5"/>
      <c r="J21" s="19"/>
    </row>
    <row r="22" spans="1:12" ht="29.45" customHeight="1" x14ac:dyDescent="0.25">
      <c r="A22" s="54" t="s">
        <v>21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2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2" x14ac:dyDescent="0.2">
      <c r="A24" s="57" t="s">
        <v>22</v>
      </c>
      <c r="B24" s="55" t="s">
        <v>23</v>
      </c>
      <c r="C24" s="55"/>
      <c r="D24" s="55"/>
      <c r="E24" s="55"/>
      <c r="F24" s="55"/>
      <c r="G24" s="58" t="s">
        <v>24</v>
      </c>
      <c r="H24" s="58"/>
      <c r="I24" s="58"/>
      <c r="J24" s="23"/>
    </row>
    <row r="25" spans="1:12" x14ac:dyDescent="0.2">
      <c r="A25" s="57"/>
      <c r="B25" s="55" t="s">
        <v>25</v>
      </c>
      <c r="C25" s="55"/>
      <c r="D25" s="55"/>
      <c r="E25" s="55" t="s">
        <v>26</v>
      </c>
      <c r="F25" s="55"/>
      <c r="G25" s="58"/>
      <c r="H25" s="58"/>
      <c r="I25" s="58"/>
      <c r="J25" s="23"/>
    </row>
    <row r="26" spans="1:12" x14ac:dyDescent="0.2">
      <c r="A26" s="20" t="s">
        <v>27</v>
      </c>
      <c r="B26" s="55" t="s">
        <v>28</v>
      </c>
      <c r="C26" s="55"/>
      <c r="D26" s="55"/>
      <c r="E26" s="55">
        <v>643</v>
      </c>
      <c r="F26" s="55"/>
      <c r="G26" s="55" t="s">
        <v>29</v>
      </c>
      <c r="H26" s="55"/>
      <c r="I26" s="55"/>
      <c r="J26" s="23"/>
    </row>
    <row r="27" spans="1:12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2" x14ac:dyDescent="0.2">
      <c r="A28" s="56" t="s">
        <v>30</v>
      </c>
      <c r="B28" s="56"/>
      <c r="C28" s="56"/>
      <c r="D28" s="56"/>
      <c r="E28" s="56"/>
      <c r="F28" s="56"/>
      <c r="G28" s="56"/>
      <c r="H28" s="56"/>
      <c r="I28" s="56"/>
      <c r="J28" s="23"/>
    </row>
    <row r="29" spans="1:12" x14ac:dyDescent="0.2">
      <c r="A29" s="56"/>
      <c r="B29" s="56"/>
      <c r="C29" s="56"/>
      <c r="D29" s="56"/>
      <c r="E29" s="56"/>
      <c r="F29" s="56"/>
      <c r="G29" s="56"/>
      <c r="H29" s="56"/>
      <c r="I29" s="56"/>
      <c r="J29" s="23"/>
    </row>
    <row r="30" spans="1:12" ht="33.7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23"/>
    </row>
    <row r="31" spans="1:12" ht="15.75" x14ac:dyDescent="0.25">
      <c r="A31" s="52" t="s">
        <v>5</v>
      </c>
      <c r="B31" s="52"/>
      <c r="C31" s="6"/>
      <c r="D31" s="6"/>
      <c r="E31" s="6"/>
      <c r="F31" s="6"/>
    </row>
    <row r="32" spans="1:12" ht="15" x14ac:dyDescent="0.25">
      <c r="A32" s="49" t="s">
        <v>34</v>
      </c>
      <c r="B32" s="49"/>
      <c r="C32" s="49"/>
      <c r="D32" s="49"/>
      <c r="E32" s="5"/>
      <c r="F32" s="5"/>
      <c r="G32" s="12"/>
      <c r="H32" s="5"/>
      <c r="I32" s="5" t="s">
        <v>35</v>
      </c>
      <c r="J32" s="13"/>
    </row>
  </sheetData>
  <mergeCells count="25">
    <mergeCell ref="A32:D32"/>
    <mergeCell ref="A17:L19"/>
    <mergeCell ref="B15:I15"/>
    <mergeCell ref="A31:B31"/>
    <mergeCell ref="A20:B20"/>
    <mergeCell ref="A22:J22"/>
    <mergeCell ref="B26:D26"/>
    <mergeCell ref="E26:F26"/>
    <mergeCell ref="G26:I26"/>
    <mergeCell ref="A28:I30"/>
    <mergeCell ref="A24:A25"/>
    <mergeCell ref="B24:F24"/>
    <mergeCell ref="G24:I25"/>
    <mergeCell ref="B25:D25"/>
    <mergeCell ref="E25:F25"/>
    <mergeCell ref="B16:I16"/>
    <mergeCell ref="I1:K1"/>
    <mergeCell ref="A3:A4"/>
    <mergeCell ref="B3:B4"/>
    <mergeCell ref="C3:C4"/>
    <mergeCell ref="D3:D4"/>
    <mergeCell ref="E3:G3"/>
    <mergeCell ref="A2:L2"/>
    <mergeCell ref="H3:J3"/>
    <mergeCell ref="K3:L3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ГК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ОКБИиХО</cp:lastModifiedBy>
  <cp:lastPrinted>2025-03-11T06:44:17Z</cp:lastPrinted>
  <dcterms:created xsi:type="dcterms:W3CDTF">2014-01-15T18:15:09Z</dcterms:created>
  <dcterms:modified xsi:type="dcterms:W3CDTF">2026-08-14T07:50:27Z</dcterms:modified>
</cp:coreProperties>
</file>