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БЕРЕЗКА 2026\Шкаф СТОЛ СТеЛЛАЖ\Березка стулья 64-р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G8" i="2" l="1"/>
  <c r="F8" i="2"/>
  <c r="E8" i="2"/>
  <c r="L7" i="2" l="1"/>
  <c r="M7" i="2" s="1"/>
  <c r="N7" i="2" s="1"/>
  <c r="O7" i="2" s="1"/>
  <c r="I7" i="2"/>
  <c r="J7" i="2" s="1"/>
  <c r="K7" i="2" s="1"/>
  <c r="O8" i="2" l="1"/>
  <c r="D2" i="3" l="1"/>
  <c r="D6" i="3" s="1"/>
  <c r="D4" i="3"/>
  <c r="D5" i="3"/>
  <c r="D3" i="3"/>
  <c r="O9" i="2" l="1"/>
</calcChain>
</file>

<file path=xl/sharedStrings.xml><?xml version="1.0" encoding="utf-8"?>
<sst xmlns="http://schemas.openxmlformats.org/spreadsheetml/2006/main" count="30" uniqueCount="30">
  <si>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</si>
  <si>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</si>
  <si>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</si>
  <si>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</si>
  <si>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</si>
  <si>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</si>
  <si>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</si>
  <si>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</si>
  <si>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</si>
  <si>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</si>
  <si>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</si>
  <si>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</si>
  <si>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</si>
  <si>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</si>
  <si>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</si>
  <si>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</si>
  <si>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</si>
  <si>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</si>
  <si>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</si>
  <si>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</si>
  <si>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иным методом
 </t>
  </si>
  <si>
    <t>шт</t>
  </si>
  <si>
    <t>ИТОГО:</t>
  </si>
  <si>
    <t>Информация №3 вх. № 5259  от   17.18.2026</t>
  </si>
  <si>
    <t>РАСЧЕТ (Обоснование) начальной (максимальной) цены государственного контракта на поставку стульев для обеспечения государственных нужд ФКУЗ Ставропольский противочумный институт Роспотребнадзора в рамках реализации распоряжения Правительства РФ от 22.01.2026 N 64-р.</t>
  </si>
  <si>
    <t xml:space="preserve">Стул SHT-S75 или эквивалент
</t>
  </si>
  <si>
    <t>Дата составления  07.09.2026г.</t>
  </si>
  <si>
    <t>Информация №1 вх. №5316 от 07.09.2026</t>
  </si>
  <si>
    <t>Информация №2 вх. № 5314 от   07.09.2026</t>
  </si>
  <si>
    <r>
      <rPr>
        <b/>
        <sz val="11"/>
        <rFont val="Times New Roman"/>
        <family val="1"/>
        <charset val="204"/>
      </rPr>
      <t>В</t>
    </r>
    <r>
      <rPr>
        <b/>
        <sz val="12"/>
        <rFont val="Times New Roman"/>
        <family val="1"/>
        <charset val="204"/>
      </rPr>
      <t xml:space="preserve"> результате проведенного расчета Н(М)Ц контракта составила (в руб.): 60 584,96рублей. 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56 075,84 рублей.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</si>
</sst>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" fontId="0" fillId="0" borderId="0" xfId="0" applyNumberFormat="1"/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/>
    <xf numFmtId="0" fontId="6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2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4" fontId="2" fillId="0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0" xfId="0" applyFont="1" applyFill="1" applyAlignment="1">
      <alignment horizontal="left" vertical="distributed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distributed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zoomScale="70" zoomScaleNormal="70" zoomScaleSheetLayoutView="100" workbookViewId="0">
      <selection activeCell="A9" sqref="A9:O9"/>
    </sheetView>
  </sheetViews>
  <sheetFormatPr defaultRowHeight="12.75" x14ac:dyDescent="0.2"/>
  <cols>
    <col min="1" max="1" width="4" style="3" customWidth="1"/>
    <col min="2" max="2" width="51.28515625" style="3" customWidth="1"/>
    <col min="3" max="3" width="7.7109375" style="3" customWidth="1"/>
    <col min="4" max="4" width="6.85546875" style="3" customWidth="1"/>
    <col min="5" max="5" width="22.28515625" style="18" customWidth="1"/>
    <col min="6" max="6" width="17.42578125" style="18" customWidth="1"/>
    <col min="7" max="7" width="17.5703125" style="18" customWidth="1"/>
    <col min="8" max="8" width="6.140625" style="3" customWidth="1"/>
    <col min="9" max="9" width="15.28515625" style="3" customWidth="1"/>
    <col min="10" max="10" width="14.7109375" style="3" customWidth="1"/>
    <col min="11" max="11" width="11" style="3" customWidth="1"/>
    <col min="12" max="12" width="19.42578125" style="3" customWidth="1"/>
    <col min="13" max="13" width="14.140625" style="3" customWidth="1"/>
    <col min="14" max="14" width="14" style="3" customWidth="1"/>
    <col min="15" max="15" width="15.42578125" style="3" customWidth="1"/>
    <col min="16" max="16384" width="9.140625" style="3"/>
  </cols>
  <sheetData>
    <row r="1" spans="1:16" ht="37.5" customHeight="1" x14ac:dyDescent="0.25">
      <c r="A1" s="32"/>
      <c r="B1" s="32"/>
      <c r="C1" s="32"/>
      <c r="D1" s="32"/>
      <c r="E1" s="33"/>
      <c r="F1" s="33"/>
      <c r="G1" s="33"/>
      <c r="H1" s="32"/>
      <c r="I1" s="48"/>
      <c r="J1" s="48"/>
      <c r="K1" s="48"/>
      <c r="L1" s="48"/>
      <c r="M1" s="48"/>
      <c r="N1" s="48"/>
      <c r="O1" s="48"/>
    </row>
    <row r="2" spans="1:16" s="4" customFormat="1" ht="65.25" customHeight="1" x14ac:dyDescent="0.3">
      <c r="A2" s="46" t="s">
        <v>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s="6" customFormat="1" ht="23.25" customHeight="1" x14ac:dyDescent="0.25">
      <c r="A3" s="31"/>
      <c r="B3" s="5" t="s">
        <v>14</v>
      </c>
      <c r="C3" s="44" t="s">
        <v>16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6" s="6" customFormat="1" ht="21.75" customHeight="1" x14ac:dyDescent="0.25">
      <c r="A4" s="31"/>
      <c r="B4" s="31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16" s="6" customFormat="1" ht="40.5" customHeight="1" x14ac:dyDescent="0.25">
      <c r="A5" s="40" t="s">
        <v>0</v>
      </c>
      <c r="B5" s="40" t="s">
        <v>9</v>
      </c>
      <c r="C5" s="40" t="s">
        <v>1</v>
      </c>
      <c r="D5" s="40" t="s">
        <v>2</v>
      </c>
      <c r="E5" s="41" t="s">
        <v>10</v>
      </c>
      <c r="F5" s="41"/>
      <c r="G5" s="41"/>
      <c r="H5" s="31"/>
      <c r="I5" s="49" t="s">
        <v>12</v>
      </c>
      <c r="J5" s="49"/>
      <c r="K5" s="49"/>
      <c r="L5" s="42" t="s">
        <v>15</v>
      </c>
      <c r="M5" s="42"/>
      <c r="N5" s="42"/>
      <c r="O5" s="42"/>
    </row>
    <row r="6" spans="1:16" ht="198.75" customHeight="1" x14ac:dyDescent="0.2">
      <c r="A6" s="40"/>
      <c r="B6" s="40"/>
      <c r="C6" s="40"/>
      <c r="D6" s="40"/>
      <c r="E6" s="19" t="s">
        <v>27</v>
      </c>
      <c r="F6" s="19" t="s">
        <v>28</v>
      </c>
      <c r="G6" s="19" t="s">
        <v>23</v>
      </c>
      <c r="H6" s="30" t="s">
        <v>5</v>
      </c>
      <c r="I6" s="30" t="s">
        <v>4</v>
      </c>
      <c r="J6" s="30" t="s">
        <v>3</v>
      </c>
      <c r="K6" s="30" t="s">
        <v>18</v>
      </c>
      <c r="L6" s="7" t="s">
        <v>19</v>
      </c>
      <c r="M6" s="30" t="s">
        <v>7</v>
      </c>
      <c r="N6" s="30" t="s">
        <v>8</v>
      </c>
      <c r="O6" s="30" t="s">
        <v>11</v>
      </c>
    </row>
    <row r="7" spans="1:16" ht="49.5" customHeight="1" x14ac:dyDescent="0.2">
      <c r="A7" s="36">
        <v>1</v>
      </c>
      <c r="B7" s="34" t="s">
        <v>25</v>
      </c>
      <c r="C7" s="5" t="s">
        <v>21</v>
      </c>
      <c r="D7" s="35">
        <v>16</v>
      </c>
      <c r="E7" s="20">
        <v>3504.74</v>
      </c>
      <c r="F7" s="20">
        <v>3896.55</v>
      </c>
      <c r="G7" s="20">
        <v>3958.4</v>
      </c>
      <c r="H7" s="2"/>
      <c r="I7" s="2">
        <f>AVERAGE(E7:G7)</f>
        <v>3786.5633333333335</v>
      </c>
      <c r="J7" s="2">
        <f>SQRT(((SUM((POWER(G7-I7,2)),(POWER(F7-I7,2)),(POWER(E7-I7,2)))/(COLUMNS(E7:G7)-1))))</f>
        <v>246.01757870797246</v>
      </c>
      <c r="K7" s="2">
        <f>J7/I7*100</f>
        <v>6.4971203978622425</v>
      </c>
      <c r="L7" s="2">
        <f>((D7/3)*(SUM(E7:G7)))</f>
        <v>60585.013333333336</v>
      </c>
      <c r="M7" s="2">
        <f>L7/D7</f>
        <v>3786.5633333333335</v>
      </c>
      <c r="N7" s="2">
        <f t="shared" ref="N7" si="0">ROUNDDOWN(M7,2)</f>
        <v>3786.56</v>
      </c>
      <c r="O7" s="2">
        <f>N7*D7</f>
        <v>60584.959999999999</v>
      </c>
      <c r="P7" s="18"/>
    </row>
    <row r="8" spans="1:16" ht="29.25" customHeight="1" x14ac:dyDescent="0.2">
      <c r="A8" s="21"/>
      <c r="B8" s="22" t="s">
        <v>22</v>
      </c>
      <c r="C8" s="22"/>
      <c r="D8" s="23"/>
      <c r="E8" s="24">
        <f>E7*D7</f>
        <v>56075.839999999997</v>
      </c>
      <c r="F8" s="24">
        <f>F7*D7</f>
        <v>62344.800000000003</v>
      </c>
      <c r="G8" s="24">
        <f>G7*D7</f>
        <v>63334.400000000001</v>
      </c>
      <c r="H8" s="2" t="s">
        <v>6</v>
      </c>
      <c r="I8" s="25"/>
      <c r="J8" s="26"/>
      <c r="K8" s="26"/>
      <c r="L8" s="25"/>
      <c r="M8" s="27"/>
      <c r="N8" s="28"/>
      <c r="O8" s="29">
        <f>SUM(O7:O7)</f>
        <v>60584.959999999999</v>
      </c>
      <c r="P8" s="18"/>
    </row>
    <row r="9" spans="1:16" s="8" customFormat="1" ht="48" customHeight="1" x14ac:dyDescent="0.25">
      <c r="A9" s="37" t="s">
        <v>29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 t="e">
        <f>SUM(#REF!)</f>
        <v>#REF!</v>
      </c>
    </row>
    <row r="10" spans="1:16" s="8" customFormat="1" ht="29.25" customHeight="1" x14ac:dyDescent="0.25">
      <c r="A10" s="37" t="s">
        <v>20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6" s="8" customFormat="1" ht="31.5" customHeight="1" x14ac:dyDescent="0.25">
      <c r="A11" s="43" t="s">
        <v>13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pans="1:16" s="8" customFormat="1" ht="33" customHeight="1" x14ac:dyDescent="0.25">
      <c r="A12" s="39" t="s">
        <v>26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1:16" s="8" customFormat="1" ht="10.5" customHeight="1" x14ac:dyDescent="0.25">
      <c r="A13" s="9"/>
      <c r="B13" s="9"/>
      <c r="C13" s="9"/>
      <c r="D13" s="9"/>
      <c r="E13" s="10"/>
      <c r="F13" s="10"/>
      <c r="G13" s="10"/>
      <c r="H13" s="9"/>
      <c r="I13" s="9"/>
      <c r="J13" s="9"/>
      <c r="K13" s="9"/>
      <c r="L13" s="9"/>
      <c r="M13" s="9"/>
      <c r="N13" s="9"/>
      <c r="O13" s="9"/>
    </row>
    <row r="14" spans="1:16" s="8" customFormat="1" ht="9.75" customHeight="1" x14ac:dyDescent="0.3">
      <c r="A14" s="11"/>
      <c r="B14" s="11"/>
      <c r="C14" s="11"/>
      <c r="D14" s="4"/>
      <c r="E14" s="12"/>
      <c r="F14" s="13"/>
      <c r="G14" s="14"/>
      <c r="H14" s="15"/>
      <c r="I14" s="15"/>
      <c r="J14" s="15"/>
      <c r="K14" s="15"/>
      <c r="L14" s="15"/>
      <c r="M14" s="15"/>
      <c r="N14" s="15"/>
      <c r="O14" s="15"/>
    </row>
    <row r="15" spans="1:16" s="16" customFormat="1" ht="11.25" customHeight="1" x14ac:dyDescent="0.25">
      <c r="A15" s="6"/>
      <c r="B15" s="6"/>
      <c r="C15" s="6"/>
      <c r="D15" s="6"/>
      <c r="E15" s="17"/>
      <c r="F15" s="17"/>
      <c r="G15" s="17"/>
      <c r="H15" s="6"/>
      <c r="I15" s="6"/>
      <c r="J15" s="6"/>
      <c r="K15" s="6"/>
      <c r="L15" s="6"/>
      <c r="M15" s="6"/>
      <c r="N15" s="6"/>
      <c r="O15" s="6"/>
    </row>
    <row r="16" spans="1:16" s="6" customFormat="1" ht="15.75" x14ac:dyDescent="0.25">
      <c r="A16" s="3"/>
      <c r="B16" s="3"/>
      <c r="C16" s="3"/>
      <c r="D16" s="3"/>
      <c r="E16" s="18"/>
      <c r="F16" s="18"/>
      <c r="G16" s="18"/>
      <c r="H16" s="3"/>
      <c r="I16" s="3"/>
      <c r="J16" s="3"/>
      <c r="K16" s="3"/>
      <c r="L16" s="3"/>
      <c r="M16" s="3"/>
      <c r="N16" s="3"/>
      <c r="O16" s="3"/>
    </row>
  </sheetData>
  <mergeCells count="15">
    <mergeCell ref="C3:O3"/>
    <mergeCell ref="C4:O4"/>
    <mergeCell ref="A2:O2"/>
    <mergeCell ref="I1:O1"/>
    <mergeCell ref="A5:A6"/>
    <mergeCell ref="B5:B6"/>
    <mergeCell ref="I5:K5"/>
    <mergeCell ref="A9:O9"/>
    <mergeCell ref="A12:O12"/>
    <mergeCell ref="D5:D6"/>
    <mergeCell ref="E5:G5"/>
    <mergeCell ref="C5:C6"/>
    <mergeCell ref="L5:O5"/>
    <mergeCell ref="A10:O10"/>
    <mergeCell ref="A11:O11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17</v>
      </c>
    </row>
    <row r="2" spans="1:5" x14ac:dyDescent="0.25">
      <c r="A2">
        <v>1</v>
      </c>
      <c r="B2" s="1">
        <v>2</v>
      </c>
      <c r="C2" s="1">
        <v>4800</v>
      </c>
      <c r="D2" s="1">
        <f>B2*C2</f>
        <v>9600</v>
      </c>
      <c r="E2" s="1"/>
    </row>
    <row r="3" spans="1:5" x14ac:dyDescent="0.25">
      <c r="A3">
        <v>2</v>
      </c>
      <c r="B3" s="1">
        <v>3</v>
      </c>
      <c r="C3" s="1">
        <v>5000</v>
      </c>
      <c r="D3" s="1">
        <f>B3*C3</f>
        <v>15000</v>
      </c>
      <c r="E3" s="1"/>
    </row>
    <row r="4" spans="1:5" x14ac:dyDescent="0.25">
      <c r="A4">
        <v>3</v>
      </c>
      <c r="B4" s="1">
        <v>3</v>
      </c>
      <c r="C4" s="1">
        <v>5000</v>
      </c>
      <c r="D4" s="1">
        <f t="shared" ref="D4:D5" si="0">B4*C4</f>
        <v>15000</v>
      </c>
      <c r="E4" s="1"/>
    </row>
    <row r="5" spans="1:5" x14ac:dyDescent="0.25">
      <c r="A5">
        <v>4</v>
      </c>
      <c r="B5" s="1">
        <v>3</v>
      </c>
      <c r="C5" s="1">
        <v>5000</v>
      </c>
      <c r="D5" s="1">
        <f t="shared" si="0"/>
        <v>15000</v>
      </c>
      <c r="E5" s="1"/>
    </row>
    <row r="6" spans="1:5" x14ac:dyDescent="0.25">
      <c r="D6" s="1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2026-08-17T09:29:44Z</cp:lastPrinted>
  <dcterms:created xsi:type="dcterms:W3CDTF">2014-01-15T18:15:09Z</dcterms:created>
  <dcterms:modified xsi:type="dcterms:W3CDTF">2026-09-07T08:10:49Z</dcterms:modified>
</cp:coreProperties>
</file>