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_Закупки\_ЕП\44-ФЗ\_зз-0296_кран шаровый (клиника)_СКСиТЭ_ПЗ_п5 (ЕАТ)\"/>
    </mc:Choice>
  </mc:AlternateContent>
  <bookViews>
    <workbookView xWindow="0" yWindow="420" windowWidth="14130" windowHeight="11280"/>
  </bookViews>
  <sheets>
    <sheet name="ОНМЦ" sheetId="3" r:id="rId1"/>
  </sheets>
  <definedNames>
    <definedName name="_xlnm._FilterDatabase" localSheetId="0" hidden="1">ОНМЦ!$A$5:$L$9</definedName>
    <definedName name="_xlnm.Print_Area" localSheetId="0">ОНМЦ!$A$1:$L$13</definedName>
  </definedNames>
  <calcPr calcId="162913"/>
</workbook>
</file>

<file path=xl/calcChain.xml><?xml version="1.0" encoding="utf-8"?>
<calcChain xmlns="http://schemas.openxmlformats.org/spreadsheetml/2006/main">
  <c r="F6" i="3" l="1"/>
  <c r="H6" i="3" l="1"/>
  <c r="G6" i="3"/>
  <c r="I6" i="3" l="1"/>
  <c r="L6" i="3" s="1"/>
  <c r="L9" i="3" s="1"/>
</calcChain>
</file>

<file path=xl/sharedStrings.xml><?xml version="1.0" encoding="utf-8"?>
<sst xmlns="http://schemas.openxmlformats.org/spreadsheetml/2006/main" count="28" uniqueCount="28">
  <si>
    <t>Кол-во</t>
  </si>
  <si>
    <t>Сумма, руб</t>
  </si>
  <si>
    <t>№ пп</t>
  </si>
  <si>
    <t>Наименование товара</t>
  </si>
  <si>
    <t>Методы определения и обоснования цены</t>
  </si>
  <si>
    <t>Источник информации о цене товара</t>
  </si>
  <si>
    <t>Цена за товар в соответствии с источником информации,
руб.</t>
  </si>
  <si>
    <t>Расчетная цена заказчика за единицу, руб.</t>
  </si>
  <si>
    <t>Метод сопоставимых рыночных цен
(анализ рынка)</t>
  </si>
  <si>
    <t>Ед. измер.</t>
  </si>
  <si>
    <t>Ценовое предложение №1</t>
  </si>
  <si>
    <t>Ценовое предложение №2</t>
  </si>
  <si>
    <t>Однородность цен, руб.</t>
  </si>
  <si>
    <t>Коэффициент вариации, %</t>
  </si>
  <si>
    <t>Работник контрактной службы (контрактный управляющий):</t>
  </si>
  <si>
    <t>Огородников Ю.В.</t>
  </si>
  <si>
    <t>(должность)</t>
  </si>
  <si>
    <t>(подпись)</t>
  </si>
  <si>
    <t>(расшифровка подписи)</t>
  </si>
  <si>
    <t>Специалист по закупкам</t>
  </si>
  <si>
    <t>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Заказчик провел анализ рынка методом сопоставимых цен для определения начальной (максимальной) цены контракта путем  направления запроса поставщикам о предоставлении ценовой информации. Расчет производился на основании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утвержденных приказом Министерства экономического развития Российской Федерации от 02.10.2013 № 567.</t>
  </si>
  <si>
    <t>Обоснование начальной (максимальной) цены контракта</t>
  </si>
  <si>
    <t>Начальная (максимальная) цена контракта</t>
  </si>
  <si>
    <t>Минимальная цена за ед. товара, руб.</t>
  </si>
  <si>
    <t>штука</t>
  </si>
  <si>
    <t>Ценовое предложение №3</t>
  </si>
  <si>
    <t>Кран шаровый LD Pride 47.15. ВГШ,Б Ду 15 Ру40 бабочка американка</t>
  </si>
  <si>
    <t>Поставка кранов шаровых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</si>
</sst>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409]* #,##0.00_ ;_-[$$-409]* \-#,##0.00\ ;_-[$$-409]* &quot;-&quot;??_ ;_-@_ 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/>
    <xf numFmtId="0" fontId="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"/>
  <sheetViews>
    <sheetView tabSelected="1" zoomScaleNormal="100" zoomScaleSheetLayoutView="85" workbookViewId="0">
      <selection activeCell="A5" sqref="A5"/>
    </sheetView>
  </sheetViews>
  <sheetFormatPr defaultColWidth="8.85546875" defaultRowHeight="15" x14ac:dyDescent="0.25"/>
  <cols>
    <col min="1" max="1" width="4.140625" customWidth="1"/>
    <col min="2" max="2" width="25.7109375" customWidth="1"/>
    <col min="3" max="9" width="17.7109375" customWidth="1"/>
    <col min="10" max="10" width="11.28515625" customWidth="1"/>
    <col min="11" max="11" width="11.28515625" style="12" customWidth="1"/>
    <col min="12" max="12" width="17.7109375" customWidth="1"/>
  </cols>
  <sheetData>
    <row r="2" spans="1:12" ht="20.100000000000001" customHeight="1" x14ac:dyDescent="0.2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100000000000001" customHeight="1" x14ac:dyDescent="0.25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54.95" customHeight="1" x14ac:dyDescent="0.25">
      <c r="A4" s="22" t="s">
        <v>20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78.75" x14ac:dyDescent="0.25">
      <c r="A5" s="2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23</v>
      </c>
      <c r="G5" s="3" t="s">
        <v>12</v>
      </c>
      <c r="H5" s="3" t="s">
        <v>13</v>
      </c>
      <c r="I5" s="3" t="s">
        <v>7</v>
      </c>
      <c r="J5" s="3" t="s">
        <v>9</v>
      </c>
      <c r="K5" s="11" t="s">
        <v>0</v>
      </c>
      <c r="L5" s="3" t="s">
        <v>1</v>
      </c>
    </row>
    <row r="6" spans="1:12" ht="30" customHeight="1" x14ac:dyDescent="0.25">
      <c r="A6" s="13">
        <v>1</v>
      </c>
      <c r="B6" s="13" t="s">
        <v>26</v>
      </c>
      <c r="C6" s="13" t="s">
        <v>8</v>
      </c>
      <c r="D6" s="1" t="s">
        <v>10</v>
      </c>
      <c r="E6" s="4">
        <v>444.08</v>
      </c>
      <c r="F6" s="16">
        <f>MIN(E6:E8)</f>
        <v>427</v>
      </c>
      <c r="G6" s="16">
        <f>ROUND(AVERAGE(E6:E8),2)</f>
        <v>435.54</v>
      </c>
      <c r="H6" s="16">
        <f>ROUND(((STDEV(E6:E8))/(AVERAGE(E6:E8)))*100,2)</f>
        <v>1.96</v>
      </c>
      <c r="I6" s="16">
        <f>ROUND(F6,2)</f>
        <v>427</v>
      </c>
      <c r="J6" s="16" t="s">
        <v>24</v>
      </c>
      <c r="K6" s="19">
        <v>240</v>
      </c>
      <c r="L6" s="16">
        <f>I6*K6</f>
        <v>102480</v>
      </c>
    </row>
    <row r="7" spans="1:12" ht="30" customHeight="1" x14ac:dyDescent="0.25">
      <c r="A7" s="14"/>
      <c r="B7" s="14"/>
      <c r="C7" s="14"/>
      <c r="D7" s="1" t="s">
        <v>11</v>
      </c>
      <c r="E7" s="4">
        <v>435.54</v>
      </c>
      <c r="F7" s="17"/>
      <c r="G7" s="17"/>
      <c r="H7" s="17"/>
      <c r="I7" s="17"/>
      <c r="J7" s="17"/>
      <c r="K7" s="20"/>
      <c r="L7" s="17"/>
    </row>
    <row r="8" spans="1:12" ht="30" customHeight="1" x14ac:dyDescent="0.25">
      <c r="A8" s="15"/>
      <c r="B8" s="15"/>
      <c r="C8" s="15"/>
      <c r="D8" s="1" t="s">
        <v>25</v>
      </c>
      <c r="E8" s="4">
        <v>427</v>
      </c>
      <c r="F8" s="18"/>
      <c r="G8" s="18"/>
      <c r="H8" s="18"/>
      <c r="I8" s="18"/>
      <c r="J8" s="18"/>
      <c r="K8" s="21"/>
      <c r="L8" s="18"/>
    </row>
    <row r="9" spans="1:12" ht="17.25" customHeight="1" x14ac:dyDescent="0.25">
      <c r="A9" s="28" t="s">
        <v>22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5">
        <f>SUM(L6:L8)</f>
        <v>102480</v>
      </c>
    </row>
    <row r="11" spans="1:12" x14ac:dyDescent="0.25">
      <c r="A11" s="6" t="s">
        <v>14</v>
      </c>
      <c r="B11" s="7"/>
      <c r="C11" s="7"/>
      <c r="D11" s="7"/>
      <c r="E11" s="7"/>
    </row>
    <row r="12" spans="1:12" x14ac:dyDescent="0.25">
      <c r="A12" s="8"/>
      <c r="B12" s="9" t="s">
        <v>19</v>
      </c>
      <c r="C12" s="9"/>
      <c r="D12" s="24" t="s">
        <v>15</v>
      </c>
      <c r="E12" s="25"/>
    </row>
    <row r="13" spans="1:12" x14ac:dyDescent="0.25">
      <c r="A13" s="8"/>
      <c r="B13" s="10" t="s">
        <v>16</v>
      </c>
      <c r="C13" s="10" t="s">
        <v>17</v>
      </c>
      <c r="D13" s="26" t="s">
        <v>18</v>
      </c>
      <c r="E13" s="27"/>
    </row>
  </sheetData>
  <mergeCells count="16">
    <mergeCell ref="D12:E12"/>
    <mergeCell ref="D13:E13"/>
    <mergeCell ref="A2:L2"/>
    <mergeCell ref="A9:K9"/>
    <mergeCell ref="A6:A8"/>
    <mergeCell ref="B6:B8"/>
    <mergeCell ref="C6:C8"/>
    <mergeCell ref="F6:F8"/>
    <mergeCell ref="G6:G8"/>
    <mergeCell ref="H6:H8"/>
    <mergeCell ref="I6:I8"/>
    <mergeCell ref="J6:J8"/>
    <mergeCell ref="K6:K8"/>
    <mergeCell ref="L6:L8"/>
    <mergeCell ref="A4:L4"/>
    <mergeCell ref="A3:L3"/>
  </mergeCells>
  <phoneticPr fontId="1" type="noConversion"/>
  <conditionalFormatting sqref="H6 H8">
    <cfRule type="cellIs" dxfId="1" priority="131" operator="greaterThan">
      <formula>33</formula>
    </cfRule>
  </conditionalFormatting>
  <conditionalFormatting sqref="H7">
    <cfRule type="cellIs" dxfId="0" priority="118" operator="greaterThan">
      <formula>33</formula>
    </cfRule>
  </conditionalFormatting>
  <pageMargins left="0.39370078740157483" right="0.39370078740157483" top="0.39370078740157483" bottom="0.3937007874015748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</vt:lpstr>
      <vt:lpstr>ОНМЦ!Область_печати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Alekseeva_a</dc:creator>
  <cp:lastModifiedBy>User</cp:lastModifiedBy>
  <cp:lastPrinted>2023-12-14T11:37:55Z</cp:lastPrinted>
  <dcterms:created xsi:type="dcterms:W3CDTF">2018-10-01T14:43:23Z</dcterms:created>
  <dcterms:modified xsi:type="dcterms:W3CDTF">2026-06-18T13:01:58Z</dcterms:modified>
</cp:coreProperties>
</file>