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610" windowHeight="11640" activeTab="2"/>
  </bookViews>
  <sheets>
    <sheet name="Титул" sheetId="1" r:id="rId1"/>
    <sheet name="Коэф вар" sheetId="2" r:id="rId2"/>
    <sheet name="НМЦ " sheetId="4" r:id="rId3"/>
  </sheets>
  <definedNames>
    <definedName name="_xlnm.Print_Area" localSheetId="2">'НМЦ '!$A$1:$L$15</definedName>
  </definedNames>
  <calcPr calcId="145621"/>
</workbook>
</file>

<file path=xl/calcChain.xml><?xml version="1.0" encoding="utf-8"?>
<calcChain xmlns="http://schemas.openxmlformats.org/spreadsheetml/2006/main">
  <c r="K2" i="4" l="1"/>
  <c r="J2" i="4"/>
  <c r="I2" i="4"/>
  <c r="H4" i="4"/>
  <c r="G4" i="4"/>
  <c r="F4" i="4"/>
  <c r="E4" i="4"/>
  <c r="H2" i="4"/>
  <c r="H3" i="4" l="1"/>
  <c r="I3" i="4" l="1"/>
  <c r="J3" i="4"/>
  <c r="J4" i="4" s="1"/>
  <c r="I4" i="4" l="1"/>
  <c r="H5" i="4" s="1"/>
  <c r="K3" i="4"/>
  <c r="K4" i="4" l="1"/>
  <c r="U20" i="2" s="1"/>
  <c r="AJ20" i="2" s="1"/>
  <c r="AD40" i="2"/>
  <c r="CS12" i="1"/>
  <c r="CP10" i="1" l="1"/>
  <c r="DQ9" i="1" s="1"/>
</calcChain>
</file>

<file path=xl/sharedStrings.xml><?xml version="1.0" encoding="utf-8"?>
<sst xmlns="http://schemas.openxmlformats.org/spreadsheetml/2006/main" count="105" uniqueCount="69">
  <si>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</si>
  <si>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</si>
  <si>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</si>
  <si>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</si>
  <si>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</si>
  <si>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Работник контрактной службы/контрактный управляющий:</t>
  </si>
  <si>
    <t>(должность)</t>
  </si>
  <si>
    <t>ФИО исполнителя/контактный телефон</t>
  </si>
  <si>
    <t>где:</t>
  </si>
  <si>
    <t>=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</si>
  <si>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b/>
        <sz val="14"/>
        <color indexed="8"/>
        <rFont val="Times New Roman"/>
        <family val="1"/>
        <charset val="204"/>
      </rPr>
      <t>Товар является</t>
    </r>
  </si>
  <si>
    <t>2.</t>
  </si>
  <si>
    <t>√</t>
  </si>
  <si>
    <t>х</t>
  </si>
  <si>
    <t>%</t>
  </si>
  <si>
    <t>НМЦК</t>
  </si>
  <si>
    <t>(</t>
  </si>
  <si>
    <t>)</t>
  </si>
  <si>
    <t>Дата подготовки обоснования НМЦК:</t>
  </si>
  <si>
    <t>(подпись)</t>
  </si>
  <si>
    <t>(расшифровка подписи)</t>
  </si>
  <si>
    <t>Обоснование начальной (максимальной) цены контракта, цены контракта</t>
  </si>
  <si>
    <t>Коэффициент вариации цены определяется по следующей формуле:</t>
  </si>
  <si>
    <t>Расчет коффициента вариации.</t>
  </si>
  <si>
    <t>s</t>
  </si>
  <si>
    <t>-</t>
  </si>
  <si>
    <t>&lt;</t>
  </si>
  <si>
    <t>ц</t>
  </si>
  <si>
    <t>&gt;</t>
  </si>
  <si>
    <t>коэффициент вариации цены;</t>
  </si>
  <si>
    <t>Σ</t>
  </si>
  <si>
    <t>n</t>
  </si>
  <si>
    <t>i</t>
  </si>
  <si>
    <t>среднее квадратичное отклонение</t>
  </si>
  <si>
    <t>средняя арифметическая величина цены единицы товара, работы, услуги;</t>
  </si>
  <si>
    <t>количество значений, используемых  в расчете.</t>
  </si>
  <si>
    <t>Приложение к расчету НМЦК</t>
  </si>
  <si>
    <t xml:space="preserve">(п.п. 3.21.2 Приказ Минэкономразвития России </t>
  </si>
  <si>
    <t xml:space="preserve">от 02.10.2013 N 567 "Об утверждении Методических рекомендаций по применению методов определения начальной </t>
  </si>
  <si>
    <t xml:space="preserve">(максимальной) цены контракта, цены контракта, заключаемого с единственным поставщиком (подрядчиком, </t>
  </si>
  <si>
    <t>исполнителем)")</t>
  </si>
  <si>
    <t>V</t>
  </si>
  <si>
    <t>V - количество (объем) закупаемого товара (работы, услуги);</t>
  </si>
  <si>
    <t>№</t>
  </si>
  <si>
    <t>Наименование товара</t>
  </si>
  <si>
    <t>НМЦ</t>
  </si>
  <si>
    <t>Среднее значение</t>
  </si>
  <si>
    <r>
      <t xml:space="preserve"> Средняя цена, </t>
    </r>
    <r>
      <rPr>
        <b/>
        <i/>
        <sz val="10"/>
        <rFont val="Times New Roman"/>
        <family val="1"/>
        <charset val="204"/>
      </rPr>
      <t>Ц</t>
    </r>
  </si>
  <si>
    <r>
      <t xml:space="preserve">Среднее квадратичное отклонение, </t>
    </r>
    <r>
      <rPr>
        <b/>
        <i/>
        <sz val="16"/>
        <rFont val="Times New Roman"/>
        <family val="1"/>
        <charset val="204"/>
      </rPr>
      <t>σ</t>
    </r>
  </si>
  <si>
    <r>
      <t>Коэффициент вариации,</t>
    </r>
    <r>
      <rPr>
        <b/>
        <i/>
        <sz val="16"/>
        <rFont val="Times New Roman"/>
        <family val="1"/>
        <charset val="204"/>
      </rPr>
      <t xml:space="preserve"> ν</t>
    </r>
  </si>
  <si>
    <r>
      <t>i=1</t>
    </r>
    <r>
      <rPr>
        <sz val="12"/>
        <color indexed="8"/>
        <rFont val="Times New Roman"/>
        <family val="1"/>
        <charset val="204"/>
      </rPr>
      <t/>
    </r>
  </si>
  <si>
    <r>
      <t xml:space="preserve">n </t>
    </r>
    <r>
      <rPr>
        <sz val="13"/>
        <color indexed="8"/>
        <rFont val="Times New Roman"/>
        <family val="1"/>
        <charset val="204"/>
      </rPr>
      <t>- 1</t>
    </r>
  </si>
  <si>
    <r>
      <t xml:space="preserve">цена единицы товара, работы, услуги, указанная в источнике с номером </t>
    </r>
    <r>
      <rPr>
        <i/>
        <sz val="13"/>
        <color indexed="8"/>
        <rFont val="Times New Roman"/>
        <family val="1"/>
        <charset val="204"/>
      </rPr>
      <t>i;</t>
    </r>
  </si>
  <si>
    <r>
      <t>НМЦК</t>
    </r>
    <r>
      <rPr>
        <b/>
        <vertAlign val="subscript"/>
        <sz val="13"/>
        <color indexed="8"/>
        <rFont val="Times New Roman"/>
        <family val="1"/>
        <charset val="204"/>
      </rPr>
      <t>рын</t>
    </r>
    <r>
      <rPr>
        <b/>
        <sz val="13"/>
        <color indexed="8"/>
        <rFont val="Times New Roman"/>
        <family val="1"/>
        <charset val="204"/>
      </rPr>
      <t xml:space="preserve"> определяется по формуле</t>
    </r>
  </si>
  <si>
    <r>
      <t>НМЦК</t>
    </r>
    <r>
      <rPr>
        <vertAlign val="subscript"/>
        <sz val="13"/>
        <color indexed="8"/>
        <rFont val="Calibri"/>
        <family val="2"/>
        <charset val="204"/>
      </rPr>
      <t>рын</t>
    </r>
  </si>
  <si>
    <r>
      <t>i</t>
    </r>
    <r>
      <rPr>
        <vertAlign val="subscript"/>
        <sz val="13"/>
        <color indexed="8"/>
        <rFont val="GulimChe"/>
        <family val="3"/>
        <charset val="204"/>
      </rPr>
      <t>=1</t>
    </r>
  </si>
  <si>
    <r>
      <t xml:space="preserve">n </t>
    </r>
    <r>
      <rPr>
        <sz val="13"/>
        <color indexed="8"/>
        <rFont val="Times New Roman"/>
        <family val="1"/>
        <charset val="204"/>
      </rPr>
      <t>- количество значений, используемых в расчете;</t>
    </r>
  </si>
  <si>
    <r>
      <t xml:space="preserve">i </t>
    </r>
    <r>
      <rPr>
        <sz val="13"/>
        <color indexed="8"/>
        <rFont val="Times New Roman"/>
        <family val="1"/>
        <charset val="204"/>
      </rPr>
      <t>- номер источника ценовой информации;</t>
    </r>
  </si>
  <si>
    <r>
      <t>ц</t>
    </r>
    <r>
      <rPr>
        <vertAlign val="subscript"/>
        <sz val="13"/>
        <color indexed="8"/>
        <rFont val="Times New Roman"/>
        <family val="1"/>
        <charset val="204"/>
      </rPr>
      <t xml:space="preserve">i  - цена единицы товара, работы, услуги, представленная в источнике с номером i, скорректированная с учетом коэффициентов (индексов),
</t>
    </r>
  </si>
  <si>
    <t xml:space="preserve">Приобретение </t>
  </si>
  <si>
    <t xml:space="preserve">Исполнитель 3 </t>
  </si>
  <si>
    <t>Начальная максимальная цена единицы</t>
  </si>
  <si>
    <t>Исполнитель 2</t>
  </si>
  <si>
    <t xml:space="preserve">Исполнитель 1 </t>
  </si>
  <si>
    <t xml:space="preserve">Кол-во </t>
  </si>
  <si>
    <t>ед. изм.</t>
  </si>
  <si>
    <t>Расчет базовой нормы расхода топлива</t>
  </si>
  <si>
    <t>усл. ед.</t>
  </si>
  <si>
    <t>Расчет эксплуатационной нормы расхода топлива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</si>
</sst>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[$-F800]dddd\,\ mmmm\ dd\,\ yyyy"/>
    <numFmt numFmtId="166" formatCode="0.00;[Red]0.00"/>
    <numFmt numFmtId="167" formatCode="#,##0.00&quot;р.&quot;;[Red]#,##0.00&quot;р.&quot;"/>
  </numFmts>
  <fonts count="3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25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Symbol"/>
      <family val="1"/>
      <charset val="2"/>
    </font>
    <font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vertAlign val="subscript"/>
      <sz val="13"/>
      <color indexed="8"/>
      <name val="Times New Roman"/>
      <family val="1"/>
      <charset val="204"/>
    </font>
    <font>
      <vertAlign val="subscript"/>
      <sz val="13"/>
      <color indexed="8"/>
      <name val="Calibri"/>
      <family val="2"/>
      <charset val="204"/>
    </font>
    <font>
      <i/>
      <vertAlign val="superscript"/>
      <sz val="13"/>
      <color indexed="8"/>
      <name val="GulimChe"/>
      <family val="3"/>
      <charset val="204"/>
    </font>
    <font>
      <i/>
      <sz val="13"/>
      <color indexed="8"/>
      <name val="Calibri"/>
      <family val="2"/>
      <charset val="204"/>
    </font>
    <font>
      <i/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24"/>
      <color indexed="8"/>
      <name val="GulimChe"/>
      <family val="3"/>
      <charset val="204"/>
    </font>
    <font>
      <sz val="26"/>
      <color indexed="8"/>
      <name val="Century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164" fontId="36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5" fillId="0" borderId="0" xfId="0" applyFont="1"/>
    <xf numFmtId="0" fontId="0" fillId="0" borderId="0" xfId="0" applyAlignment="1">
      <alignment vertical="center"/>
    </xf>
    <xf numFmtId="0" fontId="11" fillId="0" borderId="0" xfId="1"/>
    <xf numFmtId="0" fontId="0" fillId="0" borderId="4" xfId="0" applyBorder="1"/>
    <xf numFmtId="0" fontId="0" fillId="0" borderId="5" xfId="0" applyBorder="1"/>
    <xf numFmtId="0" fontId="9" fillId="0" borderId="0" xfId="0" applyFont="1"/>
    <xf numFmtId="0" fontId="1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22" fillId="0" borderId="0" xfId="0" applyFont="1"/>
    <xf numFmtId="0" fontId="9" fillId="0" borderId="2" xfId="0" applyFont="1" applyBorder="1"/>
    <xf numFmtId="0" fontId="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2" fontId="9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left" vertical="top" wrapText="1"/>
    </xf>
    <xf numFmtId="0" fontId="11" fillId="0" borderId="0" xfId="1" applyAlignment="1">
      <alignment vertical="center"/>
    </xf>
    <xf numFmtId="0" fontId="11" fillId="0" borderId="0" xfId="1" applyAlignment="1">
      <alignment horizontal="center" vertical="center"/>
    </xf>
    <xf numFmtId="164" fontId="13" fillId="0" borderId="0" xfId="2" applyFont="1" applyAlignment="1">
      <alignment horizontal="right" vertical="center"/>
    </xf>
    <xf numFmtId="164" fontId="13" fillId="0" borderId="0" xfId="2" applyFont="1" applyAlignment="1">
      <alignment horizontal="right"/>
    </xf>
    <xf numFmtId="0" fontId="12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164" fontId="34" fillId="0" borderId="3" xfId="2" applyFont="1" applyFill="1" applyBorder="1" applyAlignment="1">
      <alignment horizontal="center" vertical="center" wrapText="1"/>
    </xf>
    <xf numFmtId="2" fontId="34" fillId="0" borderId="3" xfId="0" applyNumberFormat="1" applyFont="1" applyBorder="1" applyAlignment="1">
      <alignment horizontal="center" vertical="center" wrapText="1"/>
    </xf>
    <xf numFmtId="0" fontId="34" fillId="0" borderId="3" xfId="1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166" fontId="34" fillId="3" borderId="3" xfId="1" applyNumberFormat="1" applyFont="1" applyFill="1" applyBorder="1" applyAlignment="1">
      <alignment horizontal="center" vertical="center" wrapText="1"/>
    </xf>
    <xf numFmtId="166" fontId="34" fillId="0" borderId="3" xfId="1" applyNumberFormat="1" applyFont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164" fontId="34" fillId="2" borderId="3" xfId="2" applyFont="1" applyFill="1" applyBorder="1" applyAlignment="1">
      <alignment horizontal="center" vertical="center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2" fontId="17" fillId="0" borderId="1" xfId="0" applyNumberFormat="1" applyFont="1" applyBorder="1" applyAlignment="1">
      <alignment horizontal="right" vertical="center"/>
    </xf>
    <xf numFmtId="2" fontId="17" fillId="0" borderId="2" xfId="0" applyNumberFormat="1" applyFont="1" applyBorder="1" applyAlignment="1">
      <alignment horizontal="right" vertical="center"/>
    </xf>
    <xf numFmtId="2" fontId="17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67" fontId="17" fillId="0" borderId="1" xfId="0" applyNumberFormat="1" applyFont="1" applyBorder="1" applyAlignment="1">
      <alignment horizontal="left" vertical="center"/>
    </xf>
    <xf numFmtId="167" fontId="17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21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3" fillId="0" borderId="0" xfId="0" applyFont="1" applyAlignment="1">
      <alignment horizontal="left"/>
    </xf>
    <xf numFmtId="9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right" vertical="center"/>
    </xf>
    <xf numFmtId="167" fontId="31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2" xfId="0" applyFont="1" applyBorder="1" applyAlignment="1">
      <alignment horizontal="center"/>
    </xf>
    <xf numFmtId="0" fontId="27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0" fontId="28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16" fillId="0" borderId="3" xfId="1" applyFont="1" applyBorder="1" applyAlignment="1">
      <alignment horizontal="center" vertical="center"/>
    </xf>
    <xf numFmtId="167" fontId="16" fillId="0" borderId="3" xfId="1" applyNumberFormat="1" applyFont="1" applyBorder="1" applyAlignment="1">
      <alignment horizontal="center" vertical="center"/>
    </xf>
    <xf numFmtId="167" fontId="16" fillId="0" borderId="10" xfId="1" applyNumberFormat="1" applyFont="1" applyBorder="1" applyAlignment="1">
      <alignment horizontal="center" vertical="center"/>
    </xf>
    <xf numFmtId="167" fontId="16" fillId="0" borderId="11" xfId="1" applyNumberFormat="1" applyFont="1" applyBorder="1" applyAlignment="1">
      <alignment horizontal="center" vertical="center"/>
    </xf>
    <xf numFmtId="0" fontId="34" fillId="0" borderId="0" xfId="1" applyFont="1" applyAlignment="1">
      <alignment horizontal="center" wrapText="1"/>
    </xf>
    <xf numFmtId="0" fontId="34" fillId="0" borderId="0" xfId="1" applyFont="1" applyAlignment="1">
      <alignment horizontal="center"/>
    </xf>
    <xf numFmtId="0" fontId="12" fillId="0" borderId="9" xfId="1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 wrapText="1"/>
    </xf>
    <xf numFmtId="2" fontId="34" fillId="0" borderId="11" xfId="0" applyNumberFormat="1" applyFont="1" applyBorder="1" applyAlignment="1">
      <alignment horizontal="center" vertical="center" wrapText="1"/>
    </xf>
    <xf numFmtId="0" fontId="38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_НМЦ (инструменты)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251313</xdr:colOff>
      <xdr:row>9</xdr:row>
      <xdr:rowOff>9525</xdr:rowOff>
    </xdr:from>
    <xdr:to>
      <xdr:col>56</xdr:col>
      <xdr:colOff>38100</xdr:colOff>
      <xdr:row>9</xdr:row>
      <xdr:rowOff>11725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232388" y="2362200"/>
          <a:ext cx="1863237" cy="2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J22"/>
  <sheetViews>
    <sheetView zoomScale="115" zoomScaleNormal="115" workbookViewId="0">
      <selection activeCell="EK18" sqref="EK18"/>
    </sheetView>
  </sheetViews>
  <sheetFormatPr defaultColWidth="0.7109375" defaultRowHeight="15"/>
  <cols>
    <col min="110" max="110" width="0.7109375" customWidth="1"/>
    <col min="111" max="111" width="1" customWidth="1"/>
    <col min="158" max="158" width="0.7109375" customWidth="1"/>
  </cols>
  <sheetData>
    <row r="1" spans="1:192" ht="15.75">
      <c r="BZ1" s="38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</row>
    <row r="2" spans="1:192" ht="15.75">
      <c r="BZ2" s="40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  <c r="FM2" s="39"/>
      <c r="FN2" s="39"/>
      <c r="FO2" s="39"/>
      <c r="FP2" s="39"/>
      <c r="FQ2" s="39"/>
      <c r="FR2" s="39"/>
      <c r="FS2" s="39"/>
      <c r="FT2" s="39"/>
      <c r="FU2" s="39"/>
      <c r="FV2" s="39"/>
      <c r="FW2" s="39"/>
      <c r="FX2" s="39"/>
      <c r="FY2" s="39"/>
      <c r="FZ2" s="39"/>
      <c r="GA2" s="39"/>
      <c r="GB2" s="39"/>
      <c r="GC2" s="39"/>
      <c r="GD2" s="39"/>
      <c r="GE2" s="39"/>
      <c r="GF2" s="39"/>
      <c r="GG2" s="39"/>
      <c r="GH2" s="39"/>
      <c r="GI2" s="39"/>
      <c r="GJ2" s="39"/>
    </row>
    <row r="4" spans="1:192" ht="18.75">
      <c r="A4" s="54" t="s">
        <v>21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</row>
    <row r="5" spans="1:192" ht="18.7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</row>
    <row r="6" spans="1:192" ht="17.25" customHeight="1">
      <c r="A6" s="68" t="s">
        <v>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</row>
    <row r="7" spans="1:192" ht="18.75">
      <c r="A7" s="65" t="s">
        <v>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50" t="s">
        <v>59</v>
      </c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</row>
    <row r="8" spans="1:192" ht="37.5" customHeight="1">
      <c r="A8" s="65" t="s">
        <v>2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50" t="s">
        <v>3</v>
      </c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</row>
    <row r="9" spans="1:192" ht="18.75" customHeight="1">
      <c r="A9" s="56" t="s">
        <v>4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8"/>
      <c r="BZ9" s="65" t="s">
        <v>10</v>
      </c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6"/>
      <c r="DQ9" s="43" t="str">
        <f>IF(CP10&lt;33,"идентичным","неидентичным")</f>
        <v>идентичным</v>
      </c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4"/>
      <c r="FD9" s="44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5"/>
    </row>
    <row r="10" spans="1:192" ht="18.75">
      <c r="A10" s="59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1"/>
      <c r="BZ10" s="46" t="s">
        <v>11</v>
      </c>
      <c r="CA10" s="46"/>
      <c r="CB10" s="46"/>
      <c r="CC10" s="46"/>
      <c r="CD10" s="46"/>
      <c r="CE10" s="47"/>
      <c r="CF10" s="48" t="s">
        <v>12</v>
      </c>
      <c r="CG10" s="48"/>
      <c r="CH10" s="48"/>
      <c r="CI10" s="48"/>
      <c r="CJ10" s="48"/>
      <c r="CK10" s="41" t="s">
        <v>9</v>
      </c>
      <c r="CL10" s="41"/>
      <c r="CM10" s="41"/>
      <c r="CN10" s="41"/>
      <c r="CO10" s="41"/>
      <c r="CP10" s="51">
        <f>'НМЦ '!K4</f>
        <v>29.09</v>
      </c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67" t="s">
        <v>14</v>
      </c>
      <c r="DC10" s="67"/>
      <c r="DD10" s="67"/>
      <c r="DE10" s="2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10"/>
    </row>
    <row r="11" spans="1:192" ht="18.75" customHeight="1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1"/>
      <c r="BZ11" s="46"/>
      <c r="CA11" s="46"/>
      <c r="CB11" s="46"/>
      <c r="CC11" s="46"/>
      <c r="CD11" s="46"/>
      <c r="CE11" s="47"/>
      <c r="CF11" s="49"/>
      <c r="CG11" s="49"/>
      <c r="CH11" s="49"/>
      <c r="CI11" s="49"/>
      <c r="CJ11" s="49"/>
      <c r="CK11" s="42"/>
      <c r="CL11" s="42"/>
      <c r="CM11" s="42"/>
      <c r="CN11" s="42"/>
      <c r="CO11" s="42"/>
      <c r="CP11" s="52"/>
      <c r="CQ11" s="52"/>
      <c r="CR11" s="52"/>
      <c r="CS11" s="53"/>
      <c r="CT11" s="53"/>
      <c r="CU11" s="53"/>
      <c r="CV11" s="53"/>
      <c r="CW11" s="53"/>
      <c r="CX11" s="53"/>
      <c r="CY11" s="53"/>
      <c r="CZ11" s="53"/>
      <c r="DA11" s="53"/>
      <c r="DB11" s="67"/>
      <c r="DC11" s="67"/>
      <c r="DD11" s="67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11"/>
    </row>
    <row r="12" spans="1:192" ht="18.75" customHeight="1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1"/>
      <c r="BZ12" s="83" t="s">
        <v>15</v>
      </c>
      <c r="CA12" s="83"/>
      <c r="CB12" s="83"/>
      <c r="CC12" s="83"/>
      <c r="CD12" s="83"/>
      <c r="CE12" s="83"/>
      <c r="CF12" s="84"/>
      <c r="CG12" s="84"/>
      <c r="CH12" s="84"/>
      <c r="CI12" s="84"/>
      <c r="CJ12" s="84"/>
      <c r="CK12" s="84"/>
      <c r="CL12" s="84"/>
      <c r="CM12" s="84"/>
      <c r="CN12" s="84"/>
      <c r="CO12" s="85"/>
      <c r="CP12" s="41" t="s">
        <v>9</v>
      </c>
      <c r="CQ12" s="41"/>
      <c r="CR12" s="41"/>
      <c r="CS12" s="81">
        <f>'НМЦ '!I4</f>
        <v>5958.33</v>
      </c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10"/>
    </row>
    <row r="13" spans="1:192" ht="18.75" customHeight="1">
      <c r="A13" s="6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4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6"/>
      <c r="CP13" s="42"/>
      <c r="CQ13" s="42"/>
      <c r="CR13" s="4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11"/>
    </row>
    <row r="14" spans="1:192" ht="18.75" customHeight="1">
      <c r="A14" s="75" t="s">
        <v>18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7"/>
      <c r="DI14" s="78">
        <v>46260</v>
      </c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80"/>
    </row>
    <row r="15" spans="1:192" ht="18.75">
      <c r="A15" s="44" t="s">
        <v>5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"/>
      <c r="DX15" s="4"/>
      <c r="DY15" s="4"/>
      <c r="DZ15" s="5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</row>
    <row r="16" spans="1:192" ht="18.7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Z16" s="2"/>
    </row>
    <row r="17" spans="1:130" ht="15" customHeight="1">
      <c r="A17" s="71" t="s">
        <v>6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Z17" s="2"/>
    </row>
    <row r="18" spans="1:130" ht="18.75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3"/>
      <c r="AU18" s="3"/>
      <c r="AV18" s="3"/>
      <c r="AW18" s="3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Z18" s="2"/>
    </row>
    <row r="19" spans="1:130" ht="18.75">
      <c r="A19" s="73" t="s">
        <v>19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3"/>
      <c r="AU19" s="3"/>
      <c r="AV19" s="3"/>
      <c r="AW19" s="3"/>
      <c r="AX19" s="73" t="s">
        <v>20</v>
      </c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Z19" s="2"/>
    </row>
    <row r="20" spans="1:130" ht="18.75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Z20" s="2"/>
    </row>
    <row r="21" spans="1:130" ht="23.25" customHeight="1">
      <c r="A21" s="70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Z21" s="1"/>
    </row>
    <row r="22" spans="1:130">
      <c r="A22" s="71" t="s">
        <v>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</row>
  </sheetData>
  <protectedRanges>
    <protectedRange sqref="BZ8" name="Диапазон7"/>
    <protectedRange sqref="BZ7" name="Диапазон6"/>
    <protectedRange sqref="A20" name="Диапазон4"/>
    <protectedRange sqref="AX18" name="Диапазон2"/>
    <protectedRange sqref="A16" name="Диапазон1"/>
    <protectedRange sqref="A21" name="Диапазон3"/>
    <protectedRange sqref="DI14" name="Диапазон5"/>
  </protectedRanges>
  <mergeCells count="32">
    <mergeCell ref="A8:BY8"/>
    <mergeCell ref="BZ8:GJ8"/>
    <mergeCell ref="A16:DV16"/>
    <mergeCell ref="A15:DV15"/>
    <mergeCell ref="A22:DV22"/>
    <mergeCell ref="A18:AS18"/>
    <mergeCell ref="AX18:DV18"/>
    <mergeCell ref="A19:AS19"/>
    <mergeCell ref="AX19:DV19"/>
    <mergeCell ref="A21:DV21"/>
    <mergeCell ref="A17:DV17"/>
    <mergeCell ref="A20:DV20"/>
    <mergeCell ref="A14:DH14"/>
    <mergeCell ref="DI14:GJ14"/>
    <mergeCell ref="CS12:DQ13"/>
    <mergeCell ref="BZ12:CO13"/>
    <mergeCell ref="BZ1:GJ1"/>
    <mergeCell ref="BZ2:GJ2"/>
    <mergeCell ref="CK10:CO11"/>
    <mergeCell ref="DQ9:GJ9"/>
    <mergeCell ref="BZ10:CE11"/>
    <mergeCell ref="CF10:CJ11"/>
    <mergeCell ref="BZ7:GJ7"/>
    <mergeCell ref="CP10:DA11"/>
    <mergeCell ref="A4:GJ4"/>
    <mergeCell ref="A5:GJ5"/>
    <mergeCell ref="A9:BY13"/>
    <mergeCell ref="BZ9:DP9"/>
    <mergeCell ref="DB10:DD11"/>
    <mergeCell ref="CP12:CR13"/>
    <mergeCell ref="A6:GJ6"/>
    <mergeCell ref="A7:BY7"/>
  </mergeCells>
  <phoneticPr fontId="10" type="noConversion"/>
  <pageMargins left="0.38" right="0.39" top="0.74803149606299213" bottom="0.74803149606299213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Equation.3" shapeId="1029" r:id="rId4">
          <objectPr defaultSize="0" autoPict="0" r:id="rId5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9" r:id="rId4"/>
      </mc:Fallback>
    </mc:AlternateContent>
    <mc:AlternateContent xmlns:mc="http://schemas.openxmlformats.org/markup-compatibility/2006">
      <mc:Choice Requires="x14">
        <oleObject progId="Equation.3" shapeId="1025" r:id="rId6">
          <objectPr defaultSize="0" autoPict="0" r:id="rId7">
            <anchor moveWithCells="1" sizeWithCells="1">
              <from>
                <xdr:col>0</xdr:col>
                <xdr:colOff>0</xdr:colOff>
                <xdr:row>22</xdr:row>
                <xdr:rowOff>0</xdr:rowOff>
              </from>
              <to>
                <xdr:col>1</xdr:col>
                <xdr:colOff>0</xdr:colOff>
                <xdr:row>22</xdr:row>
                <xdr:rowOff>0</xdr:rowOff>
              </to>
            </anchor>
          </objectPr>
        </oleObject>
      </mc:Choice>
      <mc:Fallback>
        <oleObject progId="Equation.3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58"/>
  <sheetViews>
    <sheetView view="pageBreakPreview" topLeftCell="A2" zoomScale="145" zoomScaleSheetLayoutView="145" workbookViewId="0">
      <selection activeCell="AD42" sqref="AD42"/>
    </sheetView>
  </sheetViews>
  <sheetFormatPr defaultColWidth="0.7109375" defaultRowHeight="15"/>
  <cols>
    <col min="1" max="1" width="2.5703125" style="7" bestFit="1" customWidth="1"/>
    <col min="2" max="18" width="0.7109375" style="7"/>
    <col min="19" max="19" width="2.140625" style="7" customWidth="1"/>
    <col min="20" max="23" width="0.7109375" style="7"/>
    <col min="24" max="24" width="0.7109375" style="7" customWidth="1"/>
    <col min="25" max="54" width="0.7109375" style="7"/>
    <col min="55" max="55" width="0.85546875" style="7" customWidth="1"/>
    <col min="56" max="61" width="0.7109375" style="7"/>
    <col min="62" max="62" width="2.140625" style="7" customWidth="1"/>
    <col min="63" max="87" width="0.7109375" style="7"/>
    <col min="88" max="88" width="0.7109375" style="7" customWidth="1"/>
    <col min="89" max="143" width="0.7109375" style="7"/>
    <col min="144" max="144" width="0.7109375" style="7" customWidth="1"/>
    <col min="145" max="161" width="0.7109375" style="7"/>
    <col min="162" max="162" width="0.140625" style="7" customWidth="1"/>
    <col min="163" max="168" width="0.7109375" style="7" hidden="1" customWidth="1"/>
    <col min="169" max="169" width="2.28515625" style="7" customWidth="1"/>
    <col min="170" max="170" width="1.28515625" style="7" customWidth="1"/>
    <col min="171" max="171" width="1.7109375" style="7" customWidth="1"/>
    <col min="172" max="178" width="0.7109375" style="7" customWidth="1"/>
    <col min="179" max="16384" width="0.7109375" style="7"/>
  </cols>
  <sheetData>
    <row r="1" spans="1:182" ht="16.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09" t="s">
        <v>36</v>
      </c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  <c r="EP1" s="109"/>
      <c r="EQ1" s="109"/>
      <c r="ER1" s="109"/>
      <c r="ES1" s="109"/>
      <c r="ET1" s="109"/>
      <c r="EU1" s="109"/>
      <c r="EV1" s="109"/>
      <c r="EW1" s="109"/>
      <c r="EX1" s="109"/>
      <c r="EY1" s="109"/>
      <c r="EZ1" s="109"/>
      <c r="FA1" s="109"/>
      <c r="FB1" s="109"/>
      <c r="FC1" s="109"/>
      <c r="FD1" s="109"/>
      <c r="FE1" s="109"/>
      <c r="FF1" s="109"/>
      <c r="FG1" s="109"/>
      <c r="FH1" s="109"/>
      <c r="FI1" s="109"/>
      <c r="FJ1" s="109"/>
      <c r="FK1" s="109"/>
      <c r="FL1" s="109"/>
      <c r="FM1" s="109"/>
      <c r="FN1" s="109"/>
      <c r="FO1" s="109"/>
      <c r="FP1" s="109"/>
      <c r="FQ1" s="109"/>
      <c r="FR1" s="12"/>
      <c r="FS1" s="12"/>
      <c r="FT1" s="12"/>
      <c r="FU1" s="12"/>
      <c r="FV1" s="12"/>
      <c r="FW1" s="12"/>
      <c r="FX1" s="12"/>
      <c r="FY1" s="12"/>
      <c r="FZ1" s="12"/>
    </row>
    <row r="2" spans="1:182" ht="16.5">
      <c r="A2" s="13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</row>
    <row r="3" spans="1:182" ht="7.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</row>
    <row r="4" spans="1:182" ht="16.5">
      <c r="A4" s="12" t="s">
        <v>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</row>
    <row r="5" spans="1:182" ht="18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88" t="s">
        <v>12</v>
      </c>
      <c r="BL5" s="88"/>
      <c r="BM5" s="88"/>
      <c r="BN5" s="88"/>
      <c r="BO5" s="88"/>
      <c r="BP5" s="88" t="s">
        <v>9</v>
      </c>
      <c r="BQ5" s="88"/>
      <c r="BR5" s="88"/>
      <c r="BS5" s="88"/>
      <c r="BT5" s="88"/>
      <c r="BU5" s="90" t="s">
        <v>24</v>
      </c>
      <c r="BV5" s="90"/>
      <c r="BW5" s="90"/>
      <c r="BX5" s="90"/>
      <c r="BY5" s="90"/>
      <c r="BZ5" s="90"/>
      <c r="CA5" s="90"/>
      <c r="CB5" s="90"/>
      <c r="CC5" s="90"/>
      <c r="CD5" s="90"/>
      <c r="CE5" s="91" t="s">
        <v>13</v>
      </c>
      <c r="CF5" s="91"/>
      <c r="CG5" s="91"/>
      <c r="CH5" s="91"/>
      <c r="CI5" s="91"/>
      <c r="CJ5" s="92">
        <v>100</v>
      </c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</row>
    <row r="6" spans="1:182" ht="12.7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91" t="s">
        <v>26</v>
      </c>
      <c r="BV6" s="91"/>
      <c r="BW6" s="91"/>
      <c r="BX6" s="87" t="s">
        <v>27</v>
      </c>
      <c r="BY6" s="87"/>
      <c r="BZ6" s="87"/>
      <c r="CA6" s="87"/>
      <c r="CB6" s="91" t="s">
        <v>28</v>
      </c>
      <c r="CC6" s="91"/>
      <c r="CD6" s="91"/>
      <c r="CE6" s="91"/>
      <c r="CF6" s="91"/>
      <c r="CG6" s="91"/>
      <c r="CH6" s="91"/>
      <c r="CI6" s="91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</row>
    <row r="7" spans="1:182" ht="12" customHeight="1">
      <c r="A7" s="12"/>
      <c r="B7" s="12"/>
      <c r="C7" s="12"/>
      <c r="D7" s="12"/>
      <c r="E7" s="12"/>
      <c r="F7" s="12"/>
      <c r="G7" s="89" t="s">
        <v>8</v>
      </c>
      <c r="H7" s="89"/>
      <c r="I7" s="89"/>
      <c r="J7" s="89"/>
      <c r="K7" s="89"/>
      <c r="L7" s="89"/>
      <c r="M7" s="89"/>
      <c r="N7" s="89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</row>
    <row r="8" spans="1:182" ht="14.25" customHeight="1">
      <c r="A8" s="12"/>
      <c r="B8" s="12"/>
      <c r="C8" s="12"/>
      <c r="D8" s="12"/>
      <c r="E8" s="12"/>
      <c r="F8" s="12"/>
      <c r="G8" s="88" t="s">
        <v>12</v>
      </c>
      <c r="H8" s="88"/>
      <c r="I8" s="88"/>
      <c r="J8" s="88"/>
      <c r="K8" s="88"/>
      <c r="L8" s="91" t="s">
        <v>25</v>
      </c>
      <c r="M8" s="91"/>
      <c r="N8" s="91"/>
      <c r="O8" s="92" t="s">
        <v>29</v>
      </c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</row>
    <row r="9" spans="1:182" ht="0.75" hidden="1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</row>
    <row r="10" spans="1:182" ht="13.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96" t="s">
        <v>12</v>
      </c>
      <c r="P10" s="96"/>
      <c r="Q10" s="96"/>
      <c r="R10" s="96"/>
      <c r="S10" s="96"/>
      <c r="T10" s="88" t="s">
        <v>30</v>
      </c>
      <c r="U10" s="88"/>
      <c r="V10" s="88"/>
      <c r="W10" s="88"/>
      <c r="X10" s="97" t="s">
        <v>31</v>
      </c>
      <c r="Y10" s="97"/>
      <c r="Z10" s="97"/>
      <c r="AA10" s="97"/>
      <c r="AB10" s="97"/>
      <c r="AC10" s="91" t="s">
        <v>16</v>
      </c>
      <c r="AD10" s="91"/>
      <c r="AE10" s="91"/>
      <c r="AF10" s="87" t="s">
        <v>27</v>
      </c>
      <c r="AG10" s="87"/>
      <c r="AH10" s="87"/>
      <c r="AI10" s="87"/>
      <c r="AJ10" s="87"/>
      <c r="AK10" s="16"/>
      <c r="AL10" s="12"/>
      <c r="AM10" s="91" t="s">
        <v>25</v>
      </c>
      <c r="AN10" s="91"/>
      <c r="AO10" s="91"/>
      <c r="AP10" s="91" t="s">
        <v>26</v>
      </c>
      <c r="AQ10" s="91"/>
      <c r="AR10" s="91"/>
      <c r="AS10" s="87" t="s">
        <v>27</v>
      </c>
      <c r="AT10" s="87"/>
      <c r="AU10" s="87"/>
      <c r="AV10" s="87"/>
      <c r="AW10" s="91" t="s">
        <v>28</v>
      </c>
      <c r="AX10" s="91"/>
      <c r="AY10" s="91"/>
      <c r="AZ10" s="91" t="s">
        <v>17</v>
      </c>
      <c r="BA10" s="91"/>
      <c r="BB10" s="91"/>
      <c r="BC10" s="89">
        <v>2</v>
      </c>
      <c r="BD10" s="89"/>
      <c r="BE10" s="89"/>
      <c r="BF10" s="91" t="s">
        <v>25</v>
      </c>
      <c r="BG10" s="91"/>
      <c r="BH10" s="91"/>
      <c r="BI10" s="91"/>
      <c r="BJ10" s="91" t="s">
        <v>33</v>
      </c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</row>
    <row r="11" spans="1:182" ht="12" customHeight="1">
      <c r="A11" s="12"/>
      <c r="B11" s="12"/>
      <c r="C11" s="12"/>
      <c r="D11" s="12"/>
      <c r="E11" s="12"/>
      <c r="F11" s="12"/>
      <c r="G11" s="116" t="s">
        <v>24</v>
      </c>
      <c r="H11" s="91"/>
      <c r="I11" s="91"/>
      <c r="J11" s="91"/>
      <c r="K11" s="91"/>
      <c r="L11" s="91" t="s">
        <v>9</v>
      </c>
      <c r="M11" s="91"/>
      <c r="N11" s="91"/>
      <c r="O11" s="96"/>
      <c r="P11" s="96"/>
      <c r="Q11" s="96"/>
      <c r="R11" s="96"/>
      <c r="S11" s="96"/>
      <c r="T11" s="117"/>
      <c r="U11" s="117"/>
      <c r="V11" s="117"/>
      <c r="W11" s="117"/>
      <c r="X11" s="98" t="s">
        <v>50</v>
      </c>
      <c r="Y11" s="98"/>
      <c r="Z11" s="98"/>
      <c r="AA11" s="98"/>
      <c r="AB11" s="98"/>
      <c r="AC11" s="99"/>
      <c r="AD11" s="99"/>
      <c r="AE11" s="99"/>
      <c r="AF11" s="100"/>
      <c r="AG11" s="100"/>
      <c r="AH11" s="100"/>
      <c r="AI11" s="100"/>
      <c r="AJ11" s="100"/>
      <c r="AK11" s="118" t="s">
        <v>32</v>
      </c>
      <c r="AL11" s="118"/>
      <c r="AM11" s="99"/>
      <c r="AN11" s="99"/>
      <c r="AO11" s="99"/>
      <c r="AP11" s="99"/>
      <c r="AQ11" s="99"/>
      <c r="AR11" s="99"/>
      <c r="AS11" s="100"/>
      <c r="AT11" s="100"/>
      <c r="AU11" s="100"/>
      <c r="AV11" s="100"/>
      <c r="AW11" s="99"/>
      <c r="AX11" s="99"/>
      <c r="AY11" s="99"/>
      <c r="AZ11" s="99"/>
      <c r="BA11" s="99"/>
      <c r="BB11" s="99"/>
      <c r="BC11" s="17"/>
      <c r="BD11" s="17"/>
      <c r="BE11" s="17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</row>
    <row r="12" spans="1:182" ht="12" customHeight="1">
      <c r="A12" s="12"/>
      <c r="B12" s="12"/>
      <c r="C12" s="12"/>
      <c r="D12" s="12"/>
      <c r="E12" s="12"/>
      <c r="F12" s="12"/>
      <c r="G12" s="91"/>
      <c r="H12" s="91"/>
      <c r="I12" s="91"/>
      <c r="J12" s="91"/>
      <c r="K12" s="91"/>
      <c r="L12" s="91"/>
      <c r="M12" s="91"/>
      <c r="N12" s="91"/>
      <c r="O12" s="96"/>
      <c r="P12" s="96"/>
      <c r="Q12" s="96"/>
      <c r="R12" s="96"/>
      <c r="S12" s="96"/>
      <c r="T12" s="101" t="s">
        <v>51</v>
      </c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</row>
    <row r="13" spans="1:182" ht="3" hidden="1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96"/>
      <c r="P13" s="96"/>
      <c r="Q13" s="96"/>
      <c r="R13" s="96"/>
      <c r="S13" s="96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</row>
    <row r="14" spans="1:182" ht="9" customHeight="1">
      <c r="A14" s="12"/>
      <c r="B14" s="12"/>
      <c r="C14" s="12"/>
      <c r="D14" s="12"/>
      <c r="E14" s="12"/>
      <c r="F14" s="12"/>
      <c r="G14" s="87" t="s">
        <v>27</v>
      </c>
      <c r="H14" s="87"/>
      <c r="I14" s="87"/>
      <c r="J14" s="87"/>
      <c r="K14" s="87"/>
      <c r="L14" s="16"/>
      <c r="M14" s="12"/>
      <c r="N14" s="95" t="s">
        <v>25</v>
      </c>
      <c r="O14" s="95"/>
      <c r="P14" s="95"/>
      <c r="Q14" s="95"/>
      <c r="R14" s="93" t="s">
        <v>52</v>
      </c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</row>
    <row r="15" spans="1:182" ht="13.5" customHeight="1">
      <c r="A15" s="12"/>
      <c r="B15" s="12"/>
      <c r="C15" s="12"/>
      <c r="D15" s="12"/>
      <c r="E15" s="12"/>
      <c r="F15" s="12"/>
      <c r="G15" s="87"/>
      <c r="H15" s="87"/>
      <c r="I15" s="87"/>
      <c r="J15" s="87"/>
      <c r="K15" s="87"/>
      <c r="L15" s="94" t="s">
        <v>32</v>
      </c>
      <c r="M15" s="94"/>
      <c r="N15" s="95"/>
      <c r="O15" s="95"/>
      <c r="P15" s="95"/>
      <c r="Q15" s="95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</row>
    <row r="16" spans="1:182" ht="15.75" customHeight="1">
      <c r="A16" s="12"/>
      <c r="B16" s="12"/>
      <c r="C16" s="12"/>
      <c r="D16" s="12"/>
      <c r="E16" s="12"/>
      <c r="F16" s="12"/>
      <c r="G16" s="91" t="s">
        <v>26</v>
      </c>
      <c r="H16" s="91"/>
      <c r="I16" s="91"/>
      <c r="J16" s="87" t="s">
        <v>27</v>
      </c>
      <c r="K16" s="87"/>
      <c r="L16" s="87"/>
      <c r="M16" s="87"/>
      <c r="N16" s="95" t="s">
        <v>28</v>
      </c>
      <c r="O16" s="95"/>
      <c r="P16" s="95"/>
      <c r="Q16" s="95" t="s">
        <v>25</v>
      </c>
      <c r="R16" s="95"/>
      <c r="S16" s="93" t="s">
        <v>34</v>
      </c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</row>
    <row r="17" spans="1:228" ht="0.75" customHeight="1">
      <c r="A17" s="12"/>
      <c r="B17" s="12"/>
      <c r="C17" s="12"/>
      <c r="D17" s="12"/>
      <c r="E17" s="12"/>
      <c r="F17" s="12"/>
      <c r="G17" s="18"/>
      <c r="H17" s="18"/>
      <c r="I17" s="18"/>
      <c r="J17" s="19"/>
      <c r="K17" s="19"/>
      <c r="L17" s="19"/>
      <c r="M17" s="19"/>
      <c r="N17" s="18"/>
      <c r="O17" s="18"/>
      <c r="P17" s="18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</row>
    <row r="18" spans="1:228" ht="16.5">
      <c r="A18" s="12"/>
      <c r="B18" s="12"/>
      <c r="C18" s="12"/>
      <c r="D18" s="12"/>
      <c r="E18" s="12"/>
      <c r="F18" s="12"/>
      <c r="G18" s="91" t="s">
        <v>31</v>
      </c>
      <c r="H18" s="91"/>
      <c r="I18" s="91"/>
      <c r="J18" s="91"/>
      <c r="K18" s="91" t="s">
        <v>25</v>
      </c>
      <c r="L18" s="91"/>
      <c r="M18" s="91"/>
      <c r="N18" s="92" t="s">
        <v>35</v>
      </c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</row>
    <row r="19" spans="1:228" ht="3.7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</row>
    <row r="20" spans="1:228" ht="16.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88" t="s">
        <v>12</v>
      </c>
      <c r="L20" s="88"/>
      <c r="M20" s="88"/>
      <c r="N20" s="88"/>
      <c r="O20" s="88"/>
      <c r="P20" s="88"/>
      <c r="Q20" s="88"/>
      <c r="R20" s="88"/>
      <c r="S20" s="91" t="s">
        <v>9</v>
      </c>
      <c r="T20" s="91"/>
      <c r="U20" s="105">
        <f>'НМЦ '!K4</f>
        <v>29.09</v>
      </c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1" t="s">
        <v>14</v>
      </c>
      <c r="AH20" s="91"/>
      <c r="AI20" s="91"/>
      <c r="AJ20" s="91" t="str">
        <f>IF(U20&gt;33,"&gt;","&lt;")</f>
        <v>&lt;</v>
      </c>
      <c r="AK20" s="91"/>
      <c r="AL20" s="91"/>
      <c r="AM20" s="104">
        <v>0.33</v>
      </c>
      <c r="AN20" s="104"/>
      <c r="AO20" s="104"/>
      <c r="AP20" s="104"/>
      <c r="AQ20" s="104"/>
      <c r="AR20" s="104"/>
      <c r="AS20" s="104"/>
      <c r="AT20" s="104"/>
      <c r="AU20" s="104"/>
      <c r="AV20" s="104"/>
      <c r="AW20" s="14" t="s">
        <v>37</v>
      </c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</row>
    <row r="21" spans="1:228" ht="5.25" hidden="1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88"/>
      <c r="L21" s="88"/>
      <c r="M21" s="88"/>
      <c r="N21" s="88"/>
      <c r="O21" s="88"/>
      <c r="P21" s="88"/>
      <c r="Q21" s="88"/>
      <c r="R21" s="88"/>
      <c r="S21" s="91"/>
      <c r="T21" s="91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91"/>
      <c r="AH21" s="91"/>
      <c r="AI21" s="91"/>
      <c r="AJ21" s="91"/>
      <c r="AK21" s="91"/>
      <c r="AL21" s="91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20"/>
      <c r="EG21" s="20"/>
      <c r="EH21" s="20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</row>
    <row r="22" spans="1:228" ht="13.5" customHeight="1">
      <c r="A22" s="15" t="s">
        <v>38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20"/>
      <c r="FP22" s="20"/>
      <c r="FQ22" s="20"/>
      <c r="FR22" s="12"/>
      <c r="FS22" s="12"/>
      <c r="FT22" s="12"/>
      <c r="FU22" s="12"/>
      <c r="FV22" s="12"/>
      <c r="FW22" s="12"/>
      <c r="FX22" s="12"/>
      <c r="FY22" s="12"/>
      <c r="FZ22" s="12"/>
    </row>
    <row r="23" spans="1:228" ht="14.25" customHeight="1">
      <c r="A23" s="15" t="s">
        <v>39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</row>
    <row r="24" spans="1:228" ht="12" customHeight="1">
      <c r="A24" s="89" t="s">
        <v>40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15"/>
      <c r="FL24" s="15"/>
      <c r="FM24" s="15"/>
      <c r="FN24" s="15"/>
      <c r="FO24" s="14"/>
      <c r="FP24" s="14"/>
      <c r="FQ24" s="14"/>
      <c r="FR24" s="12"/>
      <c r="FS24" s="12"/>
      <c r="FT24" s="12"/>
      <c r="FU24" s="12"/>
      <c r="FV24" s="12"/>
      <c r="FW24" s="12"/>
      <c r="FX24" s="12"/>
      <c r="FY24" s="12"/>
      <c r="FZ24" s="12"/>
    </row>
    <row r="25" spans="1:228" ht="6.75" hidden="1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4"/>
      <c r="FP25" s="14"/>
      <c r="FQ25" s="14"/>
      <c r="FR25" s="12"/>
      <c r="FS25" s="12"/>
      <c r="FT25" s="12"/>
      <c r="FU25" s="12"/>
      <c r="FV25" s="12"/>
      <c r="FW25" s="12"/>
      <c r="FX25" s="12"/>
      <c r="FY25" s="12"/>
      <c r="FZ25" s="12"/>
    </row>
    <row r="26" spans="1:228" ht="21" customHeight="1">
      <c r="A26" s="103" t="s">
        <v>53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5"/>
      <c r="FP26" s="15"/>
      <c r="FQ26" s="15"/>
      <c r="FR26" s="12"/>
      <c r="FS26" s="12"/>
      <c r="FT26" s="12"/>
      <c r="FU26" s="12"/>
      <c r="FV26" s="12"/>
      <c r="FW26" s="12"/>
      <c r="FX26" s="12"/>
      <c r="FY26" s="12"/>
      <c r="FZ26" s="12"/>
    </row>
    <row r="27" spans="1:228" ht="0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5"/>
      <c r="FP27" s="15"/>
      <c r="FQ27" s="15"/>
      <c r="FR27" s="12"/>
      <c r="FS27" s="12"/>
      <c r="FT27" s="12"/>
      <c r="FU27" s="12"/>
      <c r="FV27" s="12"/>
      <c r="FW27" s="12"/>
      <c r="FX27" s="12"/>
      <c r="FY27" s="12"/>
      <c r="FZ27" s="12"/>
    </row>
    <row r="28" spans="1:228" ht="15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88" t="s">
        <v>54</v>
      </c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91" t="s">
        <v>9</v>
      </c>
      <c r="AB28" s="91"/>
      <c r="AC28" s="91"/>
      <c r="AD28" s="110" t="s">
        <v>41</v>
      </c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91" t="s">
        <v>13</v>
      </c>
      <c r="AT28" s="91"/>
      <c r="AU28" s="91"/>
      <c r="AV28" s="115" t="s">
        <v>30</v>
      </c>
      <c r="AW28" s="115"/>
      <c r="AX28" s="115"/>
      <c r="AY28" s="115"/>
      <c r="AZ28" s="115"/>
      <c r="BA28" s="115"/>
      <c r="BB28" s="115"/>
      <c r="BC28" s="115"/>
      <c r="BD28" s="115"/>
      <c r="BE28" s="113" t="s">
        <v>31</v>
      </c>
      <c r="BF28" s="113"/>
      <c r="BG28" s="113"/>
      <c r="BH28" s="113"/>
      <c r="BI28" s="113"/>
      <c r="BJ28" s="113"/>
      <c r="BK28" s="113"/>
      <c r="BL28" s="87" t="s">
        <v>27</v>
      </c>
      <c r="BM28" s="87"/>
      <c r="BN28" s="87"/>
      <c r="BO28" s="87"/>
      <c r="BP28" s="87"/>
      <c r="BQ28" s="16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15"/>
      <c r="FP28" s="15"/>
      <c r="FQ28" s="15"/>
      <c r="FR28" s="12"/>
      <c r="FS28" s="12"/>
      <c r="FT28" s="12"/>
      <c r="FU28" s="12"/>
      <c r="FV28" s="12"/>
      <c r="FW28" s="12"/>
      <c r="FX28" s="12"/>
      <c r="FY28" s="12"/>
      <c r="FZ28" s="12"/>
    </row>
    <row r="29" spans="1:228" ht="16.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91"/>
      <c r="AB29" s="91"/>
      <c r="AC29" s="91"/>
      <c r="AD29" s="111" t="s">
        <v>31</v>
      </c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91"/>
      <c r="AT29" s="91"/>
      <c r="AU29" s="91"/>
      <c r="AV29" s="115"/>
      <c r="AW29" s="115"/>
      <c r="AX29" s="115"/>
      <c r="AY29" s="115"/>
      <c r="AZ29" s="115"/>
      <c r="BA29" s="115"/>
      <c r="BB29" s="115"/>
      <c r="BC29" s="115"/>
      <c r="BD29" s="115"/>
      <c r="BE29" s="114" t="s">
        <v>55</v>
      </c>
      <c r="BF29" s="114"/>
      <c r="BG29" s="114"/>
      <c r="BH29" s="114"/>
      <c r="BI29" s="114"/>
      <c r="BJ29" s="114"/>
      <c r="BK29" s="114"/>
      <c r="BL29" s="87"/>
      <c r="BM29" s="87"/>
      <c r="BN29" s="87"/>
      <c r="BO29" s="87"/>
      <c r="BP29" s="87"/>
      <c r="BQ29" s="94" t="s">
        <v>32</v>
      </c>
      <c r="BR29" s="94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15"/>
      <c r="FP29" s="15"/>
      <c r="FQ29" s="15"/>
      <c r="FR29" s="12"/>
      <c r="FS29" s="12"/>
      <c r="FT29" s="12"/>
      <c r="FU29" s="12"/>
      <c r="FV29" s="12"/>
      <c r="FW29" s="12"/>
      <c r="FX29" s="12"/>
      <c r="FY29" s="12"/>
      <c r="FZ29" s="12"/>
    </row>
    <row r="30" spans="1:228" ht="0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</row>
    <row r="31" spans="1:228" ht="12" customHeight="1">
      <c r="A31" s="12"/>
      <c r="B31" s="12"/>
      <c r="C31" s="12"/>
      <c r="D31" s="12"/>
      <c r="E31" s="12"/>
      <c r="F31" s="12"/>
      <c r="G31" s="89" t="s">
        <v>8</v>
      </c>
      <c r="H31" s="89"/>
      <c r="I31" s="89"/>
      <c r="J31" s="89"/>
      <c r="K31" s="89"/>
      <c r="L31" s="89"/>
      <c r="M31" s="89"/>
      <c r="N31" s="89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</row>
    <row r="32" spans="1:228" ht="12" customHeight="1">
      <c r="A32" s="12"/>
      <c r="B32" s="12"/>
      <c r="C32" s="12"/>
      <c r="D32" s="12"/>
      <c r="E32" s="12"/>
      <c r="F32" s="12"/>
      <c r="G32" s="89" t="s">
        <v>42</v>
      </c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</row>
    <row r="33" spans="1:228" ht="0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</row>
    <row r="34" spans="1:228" ht="15" customHeight="1">
      <c r="A34" s="12"/>
      <c r="B34" s="12"/>
      <c r="C34" s="12"/>
      <c r="D34" s="12"/>
      <c r="E34" s="12"/>
      <c r="F34" s="12"/>
      <c r="G34" s="94" t="s">
        <v>56</v>
      </c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</row>
    <row r="35" spans="1:228" ht="6" hidden="1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</row>
    <row r="36" spans="1:228" ht="13.5" customHeight="1">
      <c r="A36" s="12"/>
      <c r="B36" s="12"/>
      <c r="C36" s="12"/>
      <c r="D36" s="12"/>
      <c r="E36" s="12"/>
      <c r="F36" s="12"/>
      <c r="G36" s="94" t="s">
        <v>57</v>
      </c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</row>
    <row r="37" spans="1:228" ht="6.75" hidden="1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</row>
    <row r="38" spans="1:228" ht="9.75" hidden="1" customHeight="1">
      <c r="A38" s="12"/>
      <c r="B38" s="12"/>
      <c r="C38" s="12"/>
      <c r="D38" s="12"/>
      <c r="E38" s="12"/>
      <c r="F38" s="12"/>
      <c r="G38" s="22" t="s">
        <v>58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</row>
    <row r="39" spans="1:228" ht="6" hidden="1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</row>
    <row r="40" spans="1:228" ht="16.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88" t="s">
        <v>54</v>
      </c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 t="s">
        <v>9</v>
      </c>
      <c r="AB40" s="88"/>
      <c r="AC40" s="88"/>
      <c r="AD40" s="106">
        <f>'НМЦ '!I4</f>
        <v>5958.33</v>
      </c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7"/>
      <c r="CC40" s="107"/>
      <c r="CD40" s="108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2"/>
      <c r="CS40" s="92"/>
      <c r="CT40" s="91"/>
      <c r="CU40" s="91"/>
      <c r="CV40" s="91"/>
      <c r="CW40" s="92"/>
      <c r="CX40" s="92"/>
      <c r="CY40" s="92"/>
      <c r="CZ40" s="92"/>
      <c r="DA40" s="92"/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2"/>
      <c r="DN40" s="92"/>
      <c r="DO40" s="92"/>
      <c r="DP40" s="92"/>
      <c r="DQ40" s="92"/>
      <c r="DR40" s="92"/>
      <c r="DS40" s="92"/>
      <c r="DT40" s="92"/>
      <c r="DU40" s="9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</row>
    <row r="41" spans="1:228" ht="9.7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7"/>
      <c r="CC41" s="107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2"/>
      <c r="CS41" s="92"/>
      <c r="CT41" s="91"/>
      <c r="CU41" s="91"/>
      <c r="CV41" s="91"/>
      <c r="CW41" s="92"/>
      <c r="CX41" s="92"/>
      <c r="CY41" s="92"/>
      <c r="CZ41" s="92"/>
      <c r="DA41" s="92"/>
      <c r="DB41" s="92"/>
      <c r="DC41" s="92"/>
      <c r="DD41" s="92"/>
      <c r="DE41" s="92"/>
      <c r="DF41" s="92"/>
      <c r="DG41" s="92"/>
      <c r="DH41" s="92"/>
      <c r="DI41" s="92"/>
      <c r="DJ41" s="92"/>
      <c r="DK41" s="92"/>
      <c r="DL41" s="92"/>
      <c r="DM41" s="92"/>
      <c r="DN41" s="92"/>
      <c r="DO41" s="92"/>
      <c r="DP41" s="92"/>
      <c r="DQ41" s="92"/>
      <c r="DR41" s="92"/>
      <c r="DS41" s="92"/>
      <c r="DT41" s="92"/>
      <c r="DU41" s="9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</row>
    <row r="42" spans="1:228" ht="6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22"/>
      <c r="FP42" s="22"/>
      <c r="FQ42" s="22"/>
      <c r="FR42" s="12"/>
      <c r="FS42" s="12"/>
      <c r="FT42" s="12"/>
      <c r="FU42" s="12"/>
      <c r="FV42" s="12"/>
      <c r="FW42" s="12"/>
      <c r="FX42" s="12"/>
      <c r="FY42" s="12"/>
      <c r="FZ42" s="12"/>
    </row>
    <row r="43" spans="1:228" ht="16.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</row>
    <row r="44" spans="1:228" ht="6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</row>
    <row r="45" spans="1:228" ht="16.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</row>
    <row r="46" spans="1:228" ht="6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</row>
    <row r="47" spans="1:228" ht="40.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</row>
    <row r="48" spans="1:228" ht="13.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</row>
    <row r="49" ht="18.75" customHeight="1"/>
    <row r="50" ht="18.7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</sheetData>
  <mergeCells count="73">
    <mergeCell ref="G32:CZ32"/>
    <mergeCell ref="AA40:AC41"/>
    <mergeCell ref="DM1:FQ1"/>
    <mergeCell ref="AA28:AC29"/>
    <mergeCell ref="AD28:AR28"/>
    <mergeCell ref="AD29:AR29"/>
    <mergeCell ref="G34:CZ34"/>
    <mergeCell ref="BE28:BK28"/>
    <mergeCell ref="BE29:BK29"/>
    <mergeCell ref="BL28:BP29"/>
    <mergeCell ref="AV28:BD29"/>
    <mergeCell ref="BQ29:BR29"/>
    <mergeCell ref="G11:K12"/>
    <mergeCell ref="T10:W11"/>
    <mergeCell ref="AM10:AO11"/>
    <mergeCell ref="AK11:AL11"/>
    <mergeCell ref="J16:M16"/>
    <mergeCell ref="G14:K15"/>
    <mergeCell ref="AG20:AI21"/>
    <mergeCell ref="K20:R21"/>
    <mergeCell ref="CW40:DU41"/>
    <mergeCell ref="AD40:CA41"/>
    <mergeCell ref="CB40:CC41"/>
    <mergeCell ref="Q16:R16"/>
    <mergeCell ref="G16:I16"/>
    <mergeCell ref="N16:P16"/>
    <mergeCell ref="K40:Z41"/>
    <mergeCell ref="G31:N31"/>
    <mergeCell ref="K28:Z29"/>
    <mergeCell ref="CD40:CQ41"/>
    <mergeCell ref="CT40:CV41"/>
    <mergeCell ref="CR40:CS41"/>
    <mergeCell ref="AS28:AU29"/>
    <mergeCell ref="G36:CZ36"/>
    <mergeCell ref="CJ5:CZ6"/>
    <mergeCell ref="AZ10:BB11"/>
    <mergeCell ref="CE5:CI6"/>
    <mergeCell ref="CB6:CD6"/>
    <mergeCell ref="A26:BC26"/>
    <mergeCell ref="A24:FJ24"/>
    <mergeCell ref="AJ20:AL21"/>
    <mergeCell ref="AM20:AV21"/>
    <mergeCell ref="U20:AF21"/>
    <mergeCell ref="S20:T21"/>
    <mergeCell ref="G18:J18"/>
    <mergeCell ref="N18:DR18"/>
    <mergeCell ref="K18:M18"/>
    <mergeCell ref="S16:FC16"/>
    <mergeCell ref="R14:FC15"/>
    <mergeCell ref="L15:M15"/>
    <mergeCell ref="N14:Q15"/>
    <mergeCell ref="BF10:BI12"/>
    <mergeCell ref="BJ10:DJ12"/>
    <mergeCell ref="O10:S13"/>
    <mergeCell ref="X10:AB10"/>
    <mergeCell ref="BC10:BE10"/>
    <mergeCell ref="X11:AB11"/>
    <mergeCell ref="AW10:AY11"/>
    <mergeCell ref="AC10:AE11"/>
    <mergeCell ref="AF10:AJ11"/>
    <mergeCell ref="L11:N12"/>
    <mergeCell ref="AS10:AV11"/>
    <mergeCell ref="AP10:AR11"/>
    <mergeCell ref="T12:BE12"/>
    <mergeCell ref="BX6:CA6"/>
    <mergeCell ref="BP5:BT6"/>
    <mergeCell ref="G8:K8"/>
    <mergeCell ref="G7:N7"/>
    <mergeCell ref="BK5:BO6"/>
    <mergeCell ref="BU5:CD5"/>
    <mergeCell ref="BU6:BW6"/>
    <mergeCell ref="L8:N8"/>
    <mergeCell ref="O8:BP8"/>
  </mergeCells>
  <phoneticPr fontId="10" type="noConversion"/>
  <pageMargins left="0.7" right="0.7" top="0.75" bottom="0.75" header="0.3" footer="0.3"/>
  <pageSetup paperSize="9" orientation="landscape" r:id="rId1"/>
  <cellWatches>
    <cellWatch r="AD40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SheetLayoutView="100" workbookViewId="0">
      <selection activeCell="G8" sqref="G8:K15"/>
    </sheetView>
  </sheetViews>
  <sheetFormatPr defaultColWidth="9.140625" defaultRowHeight="12.75"/>
  <cols>
    <col min="1" max="1" width="4.7109375" style="9" customWidth="1"/>
    <col min="2" max="2" width="48.7109375" style="9" customWidth="1"/>
    <col min="3" max="4" width="7.7109375" style="9" customWidth="1"/>
    <col min="5" max="5" width="14.42578125" style="9" customWidth="1"/>
    <col min="6" max="6" width="17.5703125" style="9" customWidth="1"/>
    <col min="7" max="7" width="14" style="9" customWidth="1"/>
    <col min="8" max="8" width="13.28515625" style="9" customWidth="1"/>
    <col min="9" max="9" width="14.28515625" style="9" customWidth="1"/>
    <col min="10" max="10" width="13" style="9" customWidth="1"/>
    <col min="11" max="11" width="12.28515625" style="9" customWidth="1"/>
    <col min="12" max="12" width="13.5703125" style="26" customWidth="1"/>
    <col min="13" max="16384" width="9.140625" style="9"/>
  </cols>
  <sheetData>
    <row r="1" spans="1:12" s="24" customFormat="1" ht="51.75" customHeight="1">
      <c r="A1" s="27" t="s">
        <v>43</v>
      </c>
      <c r="B1" s="28" t="s">
        <v>44</v>
      </c>
      <c r="C1" s="28" t="s">
        <v>64</v>
      </c>
      <c r="D1" s="28" t="s">
        <v>65</v>
      </c>
      <c r="E1" s="36" t="s">
        <v>63</v>
      </c>
      <c r="F1" s="28" t="s">
        <v>62</v>
      </c>
      <c r="G1" s="28" t="s">
        <v>60</v>
      </c>
      <c r="H1" s="28" t="s">
        <v>47</v>
      </c>
      <c r="I1" s="29" t="s">
        <v>45</v>
      </c>
      <c r="J1" s="28" t="s">
        <v>48</v>
      </c>
      <c r="K1" s="28" t="s">
        <v>49</v>
      </c>
      <c r="L1" s="25"/>
    </row>
    <row r="2" spans="1:12" s="24" customFormat="1" ht="31.5">
      <c r="A2" s="125"/>
      <c r="B2" s="31" t="s">
        <v>68</v>
      </c>
      <c r="C2" s="127">
        <v>1</v>
      </c>
      <c r="D2" s="31" t="s">
        <v>67</v>
      </c>
      <c r="E2" s="37">
        <v>4500</v>
      </c>
      <c r="F2" s="30">
        <v>5500</v>
      </c>
      <c r="G2" s="30">
        <v>7875</v>
      </c>
      <c r="H2" s="34">
        <f>ROUND(AVERAGE(E2:G2),2)</f>
        <v>5958.33</v>
      </c>
      <c r="I2" s="35">
        <f>ROUND(C2*H2,2)</f>
        <v>5958.33</v>
      </c>
      <c r="J2" s="32">
        <f>ROUND((SQRT(SUM(POWER((E2-H2),2),POWER((F2-H2),2),POWER((G2-H2),2))/2)),2)</f>
        <v>1733.55</v>
      </c>
      <c r="K2" s="32">
        <f>ROUND(((J2/H2)*100),2)</f>
        <v>29.09</v>
      </c>
      <c r="L2" s="25"/>
    </row>
    <row r="3" spans="1:12" s="23" customFormat="1" ht="17.25" customHeight="1">
      <c r="A3" s="126">
        <v>1</v>
      </c>
      <c r="B3" s="33" t="s">
        <v>66</v>
      </c>
      <c r="C3" s="127">
        <v>1</v>
      </c>
      <c r="D3" s="31" t="s">
        <v>67</v>
      </c>
      <c r="E3" s="37">
        <v>4500</v>
      </c>
      <c r="F3" s="30">
        <v>5500</v>
      </c>
      <c r="G3" s="30">
        <v>7875</v>
      </c>
      <c r="H3" s="34">
        <f>ROUND(AVERAGE(E3:G3),2)</f>
        <v>5958.33</v>
      </c>
      <c r="I3" s="35">
        <f>ROUND(C3*H3,2)</f>
        <v>5958.33</v>
      </c>
      <c r="J3" s="32">
        <f>ROUND((SQRT(SUM(POWER((E3-H3),2),POWER((F3-H3),2),POWER((G3-H3),2))/2)),2)</f>
        <v>1733.55</v>
      </c>
      <c r="K3" s="32">
        <f>ROUND(((J3/H3)*100),2)</f>
        <v>29.09</v>
      </c>
      <c r="L3" s="25"/>
    </row>
    <row r="4" spans="1:12" ht="24" customHeight="1">
      <c r="A4" s="32"/>
      <c r="B4" s="128" t="s">
        <v>46</v>
      </c>
      <c r="C4" s="32"/>
      <c r="D4" s="32"/>
      <c r="E4" s="37">
        <f>C3*E3+E2*C2</f>
        <v>9000</v>
      </c>
      <c r="F4" s="30">
        <f>C3*F3+F2*C2</f>
        <v>11000</v>
      </c>
      <c r="G4" s="30">
        <f>C3*G3+G2*C2</f>
        <v>15750</v>
      </c>
      <c r="H4" s="35">
        <f>AVERAGE(H2:H3)</f>
        <v>5958.33</v>
      </c>
      <c r="I4" s="35">
        <f>AVERAGE(I3:I3)</f>
        <v>5958.33</v>
      </c>
      <c r="J4" s="35">
        <f>AVERAGE(J3:J3)</f>
        <v>1733.55</v>
      </c>
      <c r="K4" s="35">
        <f>AVERAGE(K3:K3)</f>
        <v>29.09</v>
      </c>
    </row>
    <row r="5" spans="1:12" ht="19.5" customHeight="1">
      <c r="A5" s="119" t="s">
        <v>61</v>
      </c>
      <c r="B5" s="119"/>
      <c r="C5" s="119"/>
      <c r="D5" s="119"/>
      <c r="E5" s="119"/>
      <c r="F5" s="119"/>
      <c r="G5" s="119"/>
      <c r="H5" s="120">
        <f>I4</f>
        <v>5958.33</v>
      </c>
      <c r="I5" s="121"/>
      <c r="J5" s="121"/>
      <c r="K5" s="122"/>
    </row>
    <row r="8" spans="1:12" ht="12.75" customHeight="1">
      <c r="B8" s="123"/>
      <c r="C8" s="124"/>
      <c r="D8" s="124"/>
      <c r="E8" s="124"/>
      <c r="F8" s="124"/>
      <c r="G8" s="123"/>
      <c r="H8" s="123"/>
      <c r="I8" s="123"/>
      <c r="J8" s="123"/>
      <c r="K8" s="123"/>
    </row>
    <row r="9" spans="1:12" ht="12.75" customHeight="1">
      <c r="B9" s="124"/>
      <c r="C9" s="124"/>
      <c r="D9" s="124"/>
      <c r="E9" s="124"/>
      <c r="F9" s="124"/>
      <c r="G9" s="123"/>
      <c r="H9" s="123"/>
      <c r="I9" s="123"/>
      <c r="J9" s="123"/>
      <c r="K9" s="123"/>
    </row>
    <row r="10" spans="1:12" ht="12.75" customHeight="1">
      <c r="B10" s="124"/>
      <c r="C10" s="124"/>
      <c r="D10" s="124"/>
      <c r="E10" s="124"/>
      <c r="F10" s="124"/>
      <c r="G10" s="123"/>
      <c r="H10" s="123"/>
      <c r="I10" s="123"/>
      <c r="J10" s="123"/>
      <c r="K10" s="123"/>
    </row>
    <row r="11" spans="1:12" ht="12.75" customHeight="1">
      <c r="B11" s="124"/>
      <c r="C11" s="124"/>
      <c r="D11" s="124"/>
      <c r="E11" s="124"/>
      <c r="F11" s="124"/>
      <c r="G11" s="123"/>
      <c r="H11" s="123"/>
      <c r="I11" s="123"/>
      <c r="J11" s="123"/>
      <c r="K11" s="123"/>
    </row>
    <row r="12" spans="1:12" ht="12.75" customHeight="1">
      <c r="B12" s="124"/>
      <c r="C12" s="124"/>
      <c r="D12" s="124"/>
      <c r="E12" s="124"/>
      <c r="F12" s="124"/>
      <c r="G12" s="123"/>
      <c r="H12" s="123"/>
      <c r="I12" s="123"/>
      <c r="J12" s="123"/>
      <c r="K12" s="123"/>
    </row>
    <row r="13" spans="1:12" ht="12.75" customHeight="1">
      <c r="B13" s="124"/>
      <c r="C13" s="124"/>
      <c r="D13" s="124"/>
      <c r="E13" s="124"/>
      <c r="F13" s="124"/>
      <c r="G13" s="123"/>
      <c r="H13" s="123"/>
      <c r="I13" s="123"/>
      <c r="J13" s="123"/>
      <c r="K13" s="123"/>
    </row>
    <row r="14" spans="1:12" ht="12.75" customHeight="1">
      <c r="B14" s="124"/>
      <c r="C14" s="124"/>
      <c r="D14" s="124"/>
      <c r="E14" s="124"/>
      <c r="F14" s="124"/>
      <c r="G14" s="123"/>
      <c r="H14" s="123"/>
      <c r="I14" s="123"/>
      <c r="J14" s="123"/>
      <c r="K14" s="123"/>
    </row>
    <row r="15" spans="1:12" ht="12.75" customHeight="1">
      <c r="B15" s="124"/>
      <c r="C15" s="124"/>
      <c r="D15" s="124"/>
      <c r="E15" s="124"/>
      <c r="F15" s="124"/>
      <c r="G15" s="123"/>
      <c r="H15" s="123"/>
      <c r="I15" s="123"/>
      <c r="J15" s="123"/>
      <c r="K15" s="123"/>
    </row>
    <row r="17" ht="12" customHeight="1"/>
  </sheetData>
  <mergeCells count="4">
    <mergeCell ref="A5:G5"/>
    <mergeCell ref="H5:K5"/>
    <mergeCell ref="B8:F15"/>
    <mergeCell ref="G8:K15"/>
  </mergeCells>
  <phoneticPr fontId="11" type="noConversion"/>
  <pageMargins left="0.19685039370078741" right="0.19685039370078741" top="0.98425196850393704" bottom="0.59055118110236227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Коэф вар</vt:lpstr>
      <vt:lpstr>НМЦ </vt:lpstr>
      <vt:lpstr>'НМЦ 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</dc:creator>
  <cp:lastModifiedBy>kolasocolov1996@mail.ru</cp:lastModifiedBy>
  <cp:lastPrinted>2023-05-31T05:51:25Z</cp:lastPrinted>
  <dcterms:created xsi:type="dcterms:W3CDTF">2014-03-04T07:13:44Z</dcterms:created>
  <dcterms:modified xsi:type="dcterms:W3CDTF">2026-08-28T08:15:30Z</dcterms:modified>
</cp:coreProperties>
</file>