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онтрактная служба\1\ЗАКУПКИ\Договора 2026\п.4\Контейнеры для сбора материалов Планктон\"/>
    </mc:Choice>
  </mc:AlternateContent>
  <xr:revisionPtr revIDLastSave="0" documentId="13_ncr:1_{BC224487-97D4-44FE-984B-823FA57D00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I13" i="1"/>
  <c r="H12" i="1"/>
  <c r="K12" i="1" s="1"/>
  <c r="L12" i="1" s="1"/>
  <c r="M12" i="1" s="1"/>
  <c r="H13" i="1"/>
  <c r="K13" i="1" s="1"/>
  <c r="L13" i="1" s="1"/>
  <c r="M13" i="1" s="1"/>
  <c r="I11" i="1"/>
  <c r="H11" i="1"/>
  <c r="K11" i="1" s="1"/>
  <c r="L11" i="1" s="1"/>
  <c r="M11" i="1" s="1"/>
  <c r="J12" i="1" l="1"/>
  <c r="J13" i="1"/>
  <c r="J11" i="1"/>
  <c r="E16" i="1"/>
</calcChain>
</file>

<file path=xl/sharedStrings.xml><?xml version="1.0" encoding="utf-8"?>
<sst xmlns="http://schemas.openxmlformats.org/spreadsheetml/2006/main" count="43" uniqueCount="41">
  <si>
    <t>№ п/п</t>
  </si>
  <si>
    <t>Ед.изм.</t>
  </si>
  <si>
    <t xml:space="preserve">Среднее квадратичное отклонение                         </t>
  </si>
  <si>
    <t>ОБОСНОВАНИЕ</t>
  </si>
  <si>
    <t>Оценка однородности совокупности значений выявленных цен, используемых в расчете НМЦК</t>
  </si>
  <si>
    <t>Цена за единицу товара, используемой в расчете НМЦК, (рублей)</t>
  </si>
  <si>
    <t>Коэффициент вариации не превышает 33%.</t>
  </si>
  <si>
    <t>Объект закупки</t>
  </si>
  <si>
    <t>Коэффициент вариации цен V (%)</t>
  </si>
  <si>
    <t>Средняя арифметическая цена за единицу</t>
  </si>
  <si>
    <t>Наименование товара</t>
  </si>
  <si>
    <t xml:space="preserve">Расчет НМЦК 
(рублей)
</t>
  </si>
  <si>
    <r>
      <t xml:space="preserve">где:
НМЦК рын – НМЦК, определяемая методом сопоставимых рыночных цен (анализа рынка);
v - количество (объем) закупаемого товара;
n - количество значений, используемых в расчете;
i - номер источника ценовой информации;
</t>
    </r>
    <r>
      <rPr>
        <i/>
        <sz val="11"/>
        <color theme="1"/>
        <rFont val="Times New Roman"/>
        <family val="1"/>
        <charset val="204"/>
      </rPr>
      <t>ц</t>
    </r>
    <r>
      <rPr>
        <i/>
        <vertAlign val="sub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 xml:space="preserve"> - цена единицы товара,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</t>
    </r>
  </si>
  <si>
    <r>
      <t xml:space="preserve">где:
</t>
    </r>
    <r>
      <rPr>
        <b/>
        <i/>
        <sz val="11"/>
        <rFont val="Times New Roman"/>
        <family val="1"/>
        <charset val="204"/>
      </rPr>
      <t>V</t>
    </r>
    <r>
      <rPr>
        <sz val="11"/>
        <rFont val="Times New Roman"/>
        <family val="1"/>
        <charset val="204"/>
      </rPr>
      <t xml:space="preserve"> - коэффициент вариации (</t>
    </r>
    <r>
      <rPr>
        <b/>
        <sz val="11"/>
        <rFont val="Times New Roman"/>
        <family val="1"/>
        <charset val="204"/>
      </rPr>
      <t>не должен превышать 33%</t>
    </r>
    <r>
      <rPr>
        <sz val="11"/>
        <rFont val="Times New Roman"/>
        <family val="1"/>
        <charset val="204"/>
      </rPr>
      <t xml:space="preserve">);
</t>
    </r>
    <r>
      <rPr>
        <i/>
        <sz val="12"/>
        <rFont val="Times New Roman"/>
        <family val="1"/>
        <charset val="204"/>
      </rPr>
      <t>σ</t>
    </r>
    <r>
      <rPr>
        <sz val="11"/>
        <rFont val="Times New Roman"/>
        <family val="1"/>
        <charset val="204"/>
      </rPr>
      <t xml:space="preserve"> - среднее квадратичное отклонение; 
&lt;</t>
    </r>
    <r>
      <rPr>
        <i/>
        <sz val="11"/>
        <rFont val="Times New Roman"/>
        <family val="1"/>
        <charset val="204"/>
      </rPr>
      <t>ц</t>
    </r>
    <r>
      <rPr>
        <sz val="11"/>
        <rFont val="Times New Roman"/>
        <family val="1"/>
        <charset val="204"/>
      </rPr>
      <t xml:space="preserve">&gt; - средняя арифметическая величина цены единицы товара, работы, услуги;
</t>
    </r>
    <r>
      <rPr>
        <i/>
        <sz val="11"/>
        <rFont val="Times New Roman"/>
        <family val="1"/>
        <charset val="204"/>
      </rPr>
      <t>ц</t>
    </r>
    <r>
      <rPr>
        <i/>
        <vertAlign val="subscript"/>
        <sz val="11"/>
        <rFont val="Times New Roman"/>
        <family val="1"/>
        <charset val="204"/>
      </rPr>
      <t>i</t>
    </r>
    <r>
      <rPr>
        <sz val="11"/>
        <rFont val="Times New Roman"/>
        <family val="1"/>
        <charset val="204"/>
      </rPr>
      <t xml:space="preserve"> - цена единицы товара, работы, услуги, указанная в источнике с номером i;
n - количество значений, используемых в расчете.</t>
    </r>
  </si>
  <si>
    <t xml:space="preserve">В соответствии с пунктом 3.20 Методических рекомендаций для определения однородности совокупности значений выявленных цен, используемых в расчете начальной (максимальной) цены контракта, определяется коэффициент вариации:
</t>
  </si>
  <si>
    <t>Метод определения начальной (максимальной) цены контракта с обоснованием</t>
  </si>
  <si>
    <t>Расчет начальной (максимальной) цены контракта</t>
  </si>
  <si>
    <t>В соответствии с пунктом 3.21 Методических рекомендаций Расчет начальной (максимальной) цены контракта/цены единицы товара произведен по формуле:</t>
  </si>
  <si>
    <t xml:space="preserve">Начальная (максимальная) цена контракта составляет: </t>
  </si>
  <si>
    <t>рублей</t>
  </si>
  <si>
    <t xml:space="preserve">НАЧАЛЬНОЙ (МАКСИМАЛЬНОЙ) ЦЕНЫ КОНТРАКТА </t>
  </si>
  <si>
    <t>Цена за единицу изм. с округлением (руб.)*</t>
  </si>
  <si>
    <t xml:space="preserve">Кол-во </t>
  </si>
  <si>
    <t>* При определении Н(М)ЦК, контракта Заказчиком применяется Приказ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Заказчиком применяется округление (в меньшую сторону по модулю) таких показателей.</t>
  </si>
  <si>
    <t>И.Ф. Воеводина</t>
  </si>
  <si>
    <t>(расшифровка подписи)</t>
  </si>
  <si>
    <t>Дата подготовки обоснования НМЦК:</t>
  </si>
  <si>
    <t xml:space="preserve">                                        (должность)</t>
  </si>
  <si>
    <t xml:space="preserve">          (подпись)</t>
  </si>
  <si>
    <t>Расчёт произвёл специалист отдела контрактной службы:
                                                                                            Специалист по закупкам отдела контрактной службы</t>
  </si>
  <si>
    <t>штука</t>
  </si>
  <si>
    <t xml:space="preserve">Начальная (максимальная) цена контракта/цена единицы товара определена и обоснована посредством применения метода сопоставимых рыночных цен (анализа рынка) в соответствии с частями 2-6 статьи 22 Федерального закона от  05.04.2013 № 44-ФЗ «О контрактной системе в сфере закупок товаров, работ, услуг для обеспечения государственных и муниципальных нужд»,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(далее - Методические рекомендции). 
Информация о цене товара получена в результате направления запросов о предоставлении ценовой информации (коммерческих предложений) потенциальным поставщикам, имеющим опыт поставки аналогичных товаров, информация о которых имеется в свободном доступе.  
По итогам сбора ценовой информации получены коммерческие предложения. </t>
  </si>
  <si>
    <t>Ценовая информация</t>
  </si>
  <si>
    <t>Поставка контейнеров для сбора материалов</t>
  </si>
  <si>
    <t>Контейнер для сбора материалов объемом 120 мл</t>
  </si>
  <si>
    <t>Контейнер для сбора материалов объемом 60 мл</t>
  </si>
  <si>
    <t>Контейнер для сбора материалов объемом 1000 мл</t>
  </si>
  <si>
    <t xml:space="preserve">КП № 2 от 05.05.2026 </t>
  </si>
  <si>
    <t xml:space="preserve">https://www.sima-land.ru/9515350/konteyner-sterilnyy-v-individualnoy-upakovke-120-ml/?ysclid=mp6sibssvi837194960 , https://www.komus.ru/katalog/otraslevye-predlozheniya/meditsina/raskhodnye-materialy-dlya-laboratorii-i-analizov/kontejnery-dlya-sbora-biomateriala/kontejner-dlya-sbora-biomaterialov-apexlab-sterilnyj-60-ml-300-shtuk-v-upakovke-/p/1696815/?from=block-301-0_4 </t>
  </si>
  <si>
    <t>https://www.wildberries.ru/catalog/1009605640/detail.aspx , https://1optomed.ru/catalog/138/1104.html?ysclid=mp6t36rm7x68187073</t>
  </si>
  <si>
    <t xml:space="preserve">                  «18» мая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</si>
</sst>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vertAlign val="subscript"/>
      <sz val="11"/>
      <name val="Times New Roman"/>
      <family val="1"/>
      <charset val="204"/>
    </font>
    <font>
      <i/>
      <vertAlign val="subscript"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  <charset val="204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15" fillId="0" borderId="0" applyNumberFormat="0" applyFill="0" applyBorder="0" applyAlignment="0" applyProtection="0"/>
  </cellStyleXfs>
  <cellXfs count="63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2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0" fillId="0" borderId="0" xfId="0" applyBorder="1"/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Border="1" applyAlignment="1">
      <alignment horizontal="right"/>
    </xf>
    <xf numFmtId="0" fontId="1" fillId="0" borderId="0" xfId="0" applyFont="1" applyFill="1" applyAlignment="1">
      <alignment horizontal="left" vertical="center"/>
    </xf>
    <xf numFmtId="4" fontId="5" fillId="0" borderId="0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ont="1"/>
    <xf numFmtId="0" fontId="17" fillId="2" borderId="1" xfId="2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4" fontId="20" fillId="2" borderId="1" xfId="2" applyNumberFormat="1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2" borderId="1" xfId="2" applyFont="1" applyFill="1" applyBorder="1" applyAlignment="1">
      <alignment horizontal="center" vertical="center" wrapText="1"/>
    </xf>
    <xf numFmtId="4" fontId="20" fillId="3" borderId="1" xfId="2" applyNumberFormat="1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justify" vertical="top" wrapText="1"/>
    </xf>
    <xf numFmtId="0" fontId="12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justify" vertical="top" wrapText="1"/>
    </xf>
    <xf numFmtId="0" fontId="6" fillId="2" borderId="1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1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/>
    </xf>
  </cellXfs>
  <cellStyles count="3">
    <cellStyle name="Normal" xfId="1" xr:uid="{00000000-0005-0000-0000-000000000000}"/>
    <cellStyle name="Гиперссылка" xfId="2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6</xdr:row>
      <xdr:rowOff>180975</xdr:rowOff>
    </xdr:from>
    <xdr:to>
      <xdr:col>4</xdr:col>
      <xdr:colOff>114300</xdr:colOff>
      <xdr:row>7</xdr:row>
      <xdr:rowOff>19050</xdr:rowOff>
    </xdr:to>
    <xdr:pic>
      <xdr:nvPicPr>
        <xdr:cNvPr id="2" name="Рисунок 1" descr="base_1_153376_29">
          <a:extLst>
            <a:ext uri="{FF2B5EF4-FFF2-40B4-BE49-F238E27FC236}">
              <a16:creationId xmlns:a16="http://schemas.microsoft.com/office/drawing/2014/main" id="{BC7F646F-175A-49E6-8E2B-0CB24771DE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5400675"/>
          <a:ext cx="18859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371476</xdr:rowOff>
    </xdr:from>
    <xdr:to>
      <xdr:col>5</xdr:col>
      <xdr:colOff>466725</xdr:colOff>
      <xdr:row>4</xdr:row>
      <xdr:rowOff>828676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B2DA221-1D76-4B52-97A4-D358FDCFAEF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3105151"/>
          <a:ext cx="1571625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228600</xdr:colOff>
      <xdr:row>4</xdr:row>
      <xdr:rowOff>361951</xdr:rowOff>
    </xdr:from>
    <xdr:to>
      <xdr:col>3</xdr:col>
      <xdr:colOff>476250</xdr:colOff>
      <xdr:row>4</xdr:row>
      <xdr:rowOff>781051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CDCD1CF-EB83-4137-AA27-6E4C2B26967A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3095626"/>
          <a:ext cx="1343025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5"/>
  <sheetViews>
    <sheetView tabSelected="1" topLeftCell="A9" workbookViewId="0">
      <selection activeCell="I28" sqref="I28"/>
    </sheetView>
  </sheetViews>
  <sheetFormatPr defaultRowHeight="15" x14ac:dyDescent="0.25"/>
  <cols>
    <col min="1" max="1" width="6.5703125" customWidth="1"/>
    <col min="2" max="2" width="34.85546875" customWidth="1"/>
    <col min="3" max="3" width="16.42578125" customWidth="1"/>
    <col min="4" max="4" width="13.42578125" customWidth="1"/>
    <col min="5" max="5" width="16.5703125" customWidth="1"/>
    <col min="6" max="7" width="13.7109375" customWidth="1"/>
    <col min="8" max="10" width="14.7109375" customWidth="1"/>
    <col min="11" max="12" width="13" customWidth="1"/>
    <col min="13" max="13" width="28.42578125" customWidth="1"/>
    <col min="15" max="15" width="10" bestFit="1" customWidth="1"/>
    <col min="16" max="16" width="13.42578125" customWidth="1"/>
    <col min="17" max="17" width="14.140625" customWidth="1"/>
    <col min="18" max="18" width="15" customWidth="1"/>
  </cols>
  <sheetData>
    <row r="1" spans="1:19" ht="18" customHeight="1" x14ac:dyDescent="0.25">
      <c r="A1" s="30" t="s">
        <v>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9" ht="15.75" x14ac:dyDescent="0.25">
      <c r="A2" s="31" t="s">
        <v>20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9" ht="22.5" customHeight="1" x14ac:dyDescent="0.25">
      <c r="A3" s="42" t="s">
        <v>7</v>
      </c>
      <c r="B3" s="43"/>
      <c r="C3" s="43" t="s">
        <v>33</v>
      </c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9" ht="100.5" customHeight="1" x14ac:dyDescent="0.25">
      <c r="A4" s="43" t="s">
        <v>15</v>
      </c>
      <c r="B4" s="43"/>
      <c r="C4" s="48" t="s">
        <v>31</v>
      </c>
      <c r="D4" s="49"/>
      <c r="E4" s="49"/>
      <c r="F4" s="49"/>
      <c r="G4" s="49"/>
      <c r="H4" s="49"/>
      <c r="I4" s="49"/>
      <c r="J4" s="49"/>
      <c r="K4" s="49"/>
      <c r="L4" s="49"/>
      <c r="M4" s="50"/>
    </row>
    <row r="5" spans="1:19" ht="68.25" customHeight="1" x14ac:dyDescent="0.25">
      <c r="A5" s="52" t="s">
        <v>16</v>
      </c>
      <c r="B5" s="52"/>
      <c r="C5" s="51" t="s">
        <v>14</v>
      </c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9" ht="95.25" customHeight="1" x14ac:dyDescent="0.25">
      <c r="A6" s="52"/>
      <c r="B6" s="52"/>
      <c r="C6" s="56" t="s">
        <v>13</v>
      </c>
      <c r="D6" s="57"/>
      <c r="E6" s="57"/>
      <c r="F6" s="57"/>
      <c r="G6" s="57"/>
      <c r="H6" s="57"/>
      <c r="I6" s="57"/>
      <c r="J6" s="57"/>
      <c r="K6" s="57"/>
      <c r="L6" s="57"/>
      <c r="M6" s="58"/>
    </row>
    <row r="7" spans="1:19" ht="50.25" customHeight="1" x14ac:dyDescent="0.25">
      <c r="A7" s="52"/>
      <c r="B7" s="52"/>
      <c r="C7" s="53" t="s">
        <v>17</v>
      </c>
      <c r="D7" s="54"/>
      <c r="E7" s="54"/>
      <c r="F7" s="54"/>
      <c r="G7" s="54"/>
      <c r="H7" s="54"/>
      <c r="I7" s="54"/>
      <c r="J7" s="54"/>
      <c r="K7" s="54"/>
      <c r="L7" s="54"/>
      <c r="M7" s="55"/>
    </row>
    <row r="8" spans="1:19" ht="109.5" customHeight="1" x14ac:dyDescent="0.25">
      <c r="A8" s="52"/>
      <c r="B8" s="52"/>
      <c r="C8" s="45" t="s">
        <v>12</v>
      </c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9" ht="49.5" customHeight="1" x14ac:dyDescent="0.25">
      <c r="A9" s="33" t="s">
        <v>0</v>
      </c>
      <c r="B9" s="35" t="s">
        <v>10</v>
      </c>
      <c r="C9" s="33" t="s">
        <v>1</v>
      </c>
      <c r="D9" s="33" t="s">
        <v>22</v>
      </c>
      <c r="E9" s="32" t="s">
        <v>32</v>
      </c>
      <c r="F9" s="32"/>
      <c r="G9" s="32"/>
      <c r="H9" s="37" t="s">
        <v>4</v>
      </c>
      <c r="I9" s="38"/>
      <c r="J9" s="39"/>
      <c r="K9" s="40" t="s">
        <v>5</v>
      </c>
      <c r="L9" s="40" t="s">
        <v>21</v>
      </c>
      <c r="M9" s="40" t="s">
        <v>11</v>
      </c>
    </row>
    <row r="10" spans="1:19" ht="118.5" customHeight="1" x14ac:dyDescent="0.25">
      <c r="A10" s="34"/>
      <c r="B10" s="36"/>
      <c r="C10" s="34"/>
      <c r="D10" s="34"/>
      <c r="E10" s="27" t="s">
        <v>38</v>
      </c>
      <c r="F10" s="16" t="s">
        <v>37</v>
      </c>
      <c r="G10" s="27" t="s">
        <v>39</v>
      </c>
      <c r="H10" s="17" t="s">
        <v>9</v>
      </c>
      <c r="I10" s="17" t="s">
        <v>2</v>
      </c>
      <c r="J10" s="17" t="s">
        <v>8</v>
      </c>
      <c r="K10" s="41"/>
      <c r="L10" s="41"/>
      <c r="M10" s="41"/>
    </row>
    <row r="11" spans="1:19" ht="27" customHeight="1" x14ac:dyDescent="0.25">
      <c r="A11" s="24">
        <v>1</v>
      </c>
      <c r="B11" s="26" t="s">
        <v>34</v>
      </c>
      <c r="C11" s="25" t="s">
        <v>30</v>
      </c>
      <c r="D11" s="18">
        <v>100</v>
      </c>
      <c r="E11" s="28">
        <v>14.5</v>
      </c>
      <c r="F11" s="19">
        <v>10</v>
      </c>
      <c r="G11" s="29">
        <v>19.600000000000001</v>
      </c>
      <c r="H11" s="21">
        <f>AVERAGE(E11:G11)</f>
        <v>14.700000000000001</v>
      </c>
      <c r="I11" s="22">
        <f>STDEV(E11:G11)</f>
        <v>4.8031239834091304</v>
      </c>
      <c r="J11" s="22">
        <f>I11/H11*100</f>
        <v>32.674312812307008</v>
      </c>
      <c r="K11" s="23">
        <f>H11</f>
        <v>14.700000000000001</v>
      </c>
      <c r="L11" s="23">
        <f>ROUNDDOWN(K11,0)</f>
        <v>14</v>
      </c>
      <c r="M11" s="23">
        <f>D11*L11</f>
        <v>1400</v>
      </c>
    </row>
    <row r="12" spans="1:19" ht="25.5" customHeight="1" x14ac:dyDescent="0.25">
      <c r="A12" s="24">
        <v>2</v>
      </c>
      <c r="B12" s="26" t="s">
        <v>35</v>
      </c>
      <c r="C12" s="25" t="s">
        <v>30</v>
      </c>
      <c r="D12" s="18">
        <v>400</v>
      </c>
      <c r="E12" s="28">
        <v>8.8800000000000008</v>
      </c>
      <c r="F12" s="19">
        <v>8.5</v>
      </c>
      <c r="G12" s="20">
        <v>5.2</v>
      </c>
      <c r="H12" s="21">
        <f t="shared" ref="H12:H13" si="0">AVERAGE(E12:G12)</f>
        <v>7.5266666666666673</v>
      </c>
      <c r="I12" s="22">
        <f t="shared" ref="I12:I13" si="1">STDEV(E12:G12)</f>
        <v>2.023890642631986</v>
      </c>
      <c r="J12" s="22">
        <f t="shared" ref="J12:J13" si="2">I12/H12*100</f>
        <v>26.889601097856325</v>
      </c>
      <c r="K12" s="23">
        <f t="shared" ref="K12:K13" si="3">H12</f>
        <v>7.5266666666666673</v>
      </c>
      <c r="L12" s="23">
        <f t="shared" ref="L12:L13" si="4">ROUNDDOWN(K12,0)</f>
        <v>7</v>
      </c>
      <c r="M12" s="23">
        <f t="shared" ref="M12:M13" si="5">D12*L12</f>
        <v>2800</v>
      </c>
    </row>
    <row r="13" spans="1:19" ht="23.25" customHeight="1" x14ac:dyDescent="0.25">
      <c r="A13" s="24">
        <v>3</v>
      </c>
      <c r="B13" s="26" t="s">
        <v>36</v>
      </c>
      <c r="C13" s="25" t="s">
        <v>30</v>
      </c>
      <c r="D13" s="18">
        <v>25</v>
      </c>
      <c r="E13" s="19">
        <v>29.32</v>
      </c>
      <c r="F13" s="19">
        <v>50</v>
      </c>
      <c r="G13" s="29">
        <v>36</v>
      </c>
      <c r="H13" s="21">
        <f t="shared" si="0"/>
        <v>38.44</v>
      </c>
      <c r="I13" s="22">
        <f t="shared" si="1"/>
        <v>10.553710248059701</v>
      </c>
      <c r="J13" s="22">
        <f t="shared" si="2"/>
        <v>27.455021456971128</v>
      </c>
      <c r="K13" s="23">
        <f t="shared" si="3"/>
        <v>38.44</v>
      </c>
      <c r="L13" s="23">
        <f t="shared" si="4"/>
        <v>38</v>
      </c>
      <c r="M13" s="23">
        <f t="shared" si="5"/>
        <v>950</v>
      </c>
    </row>
    <row r="14" spans="1:19" ht="70.5" customHeight="1" x14ac:dyDescent="0.25">
      <c r="A14" s="4"/>
      <c r="B14" s="46" t="s">
        <v>23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P14" s="1"/>
      <c r="Q14" s="1"/>
      <c r="R14" s="1"/>
    </row>
    <row r="15" spans="1:19" x14ac:dyDescent="0.25">
      <c r="A15" s="11"/>
      <c r="B15" s="61" t="s">
        <v>6</v>
      </c>
      <c r="C15" s="61"/>
      <c r="D15" s="61"/>
      <c r="E15" s="61"/>
      <c r="F15" s="12"/>
      <c r="G15" s="12"/>
      <c r="H15" s="11"/>
      <c r="I15" s="11"/>
      <c r="J15" s="11"/>
      <c r="K15" s="11"/>
      <c r="L15" s="11"/>
      <c r="M15" s="13"/>
      <c r="P15" s="1"/>
      <c r="Q15" s="2"/>
      <c r="R15" s="1"/>
      <c r="S15" s="3"/>
    </row>
    <row r="16" spans="1:19" ht="15.75" x14ac:dyDescent="0.25">
      <c r="A16" s="11"/>
      <c r="B16" s="61" t="s">
        <v>18</v>
      </c>
      <c r="C16" s="61"/>
      <c r="D16" s="61"/>
      <c r="E16" s="9">
        <f>SUM(M11:M13)</f>
        <v>5150</v>
      </c>
      <c r="F16" s="10" t="s">
        <v>19</v>
      </c>
      <c r="G16" s="14"/>
      <c r="H16" s="11"/>
      <c r="I16" s="11"/>
      <c r="J16" s="11"/>
      <c r="K16" s="11"/>
      <c r="L16" s="11"/>
      <c r="M16" s="13"/>
      <c r="P16" s="1"/>
      <c r="Q16" s="1"/>
      <c r="R16" s="1"/>
      <c r="S16" s="3"/>
    </row>
    <row r="17" spans="1:19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P17" s="1"/>
      <c r="Q17" s="1"/>
      <c r="R17" s="1"/>
      <c r="S17" s="3"/>
    </row>
    <row r="18" spans="1:19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P18" s="3"/>
      <c r="Q18" s="3"/>
      <c r="R18" s="3"/>
      <c r="S18" s="3"/>
    </row>
    <row r="19" spans="1:19" ht="15" customHeight="1" x14ac:dyDescent="0.25">
      <c r="A19" s="15"/>
      <c r="B19" s="59" t="s">
        <v>29</v>
      </c>
      <c r="C19" s="59"/>
      <c r="D19" s="59"/>
      <c r="E19" s="59"/>
      <c r="F19" s="59"/>
      <c r="G19" s="59"/>
      <c r="H19" s="59"/>
      <c r="I19" s="59"/>
      <c r="J19" s="15"/>
      <c r="K19" s="15"/>
      <c r="L19" s="15"/>
      <c r="M19" s="15"/>
    </row>
    <row r="20" spans="1:19" x14ac:dyDescent="0.25">
      <c r="A20" s="15"/>
      <c r="B20" s="60" t="s">
        <v>27</v>
      </c>
      <c r="C20" s="60"/>
      <c r="D20" s="60"/>
      <c r="E20" s="60"/>
      <c r="F20" s="60"/>
      <c r="G20" s="60"/>
      <c r="H20" s="60"/>
      <c r="I20" s="60"/>
      <c r="J20" s="15"/>
      <c r="K20" s="15"/>
      <c r="L20" s="15"/>
      <c r="M20" s="15"/>
    </row>
    <row r="21" spans="1:19" x14ac:dyDescent="0.25">
      <c r="A21" s="15"/>
      <c r="B21" s="5"/>
      <c r="C21" s="6"/>
      <c r="D21" s="6"/>
      <c r="E21" s="47" t="s">
        <v>24</v>
      </c>
      <c r="F21" s="47"/>
      <c r="G21" s="47"/>
      <c r="H21" s="47"/>
      <c r="I21" s="47"/>
      <c r="J21" s="15"/>
      <c r="K21" s="15"/>
      <c r="L21" s="15"/>
      <c r="M21" s="15"/>
    </row>
    <row r="22" spans="1:19" x14ac:dyDescent="0.25">
      <c r="A22" s="15"/>
      <c r="B22" s="62" t="s">
        <v>28</v>
      </c>
      <c r="C22" s="62"/>
      <c r="D22" s="5"/>
      <c r="E22" s="62" t="s">
        <v>25</v>
      </c>
      <c r="F22" s="62"/>
      <c r="G22" s="62"/>
      <c r="H22" s="62"/>
      <c r="I22" s="62"/>
      <c r="J22" s="15"/>
      <c r="K22" s="15"/>
      <c r="L22" s="15"/>
      <c r="M22" s="15"/>
    </row>
    <row r="23" spans="1:19" x14ac:dyDescent="0.25">
      <c r="A23" s="15"/>
      <c r="B23" s="5"/>
      <c r="C23" s="5"/>
      <c r="D23" s="5"/>
      <c r="E23" s="5"/>
      <c r="F23" s="5"/>
      <c r="G23" s="5"/>
      <c r="H23" s="5"/>
      <c r="I23" s="5"/>
      <c r="J23" s="15"/>
      <c r="K23" s="15"/>
      <c r="L23" s="15"/>
      <c r="M23" s="15"/>
    </row>
    <row r="24" spans="1:19" x14ac:dyDescent="0.25">
      <c r="A24" s="15"/>
      <c r="B24" s="60" t="s">
        <v>26</v>
      </c>
      <c r="C24" s="60"/>
      <c r="D24" s="60"/>
      <c r="E24" s="60"/>
      <c r="F24" s="60" t="s">
        <v>40</v>
      </c>
      <c r="G24" s="60"/>
      <c r="H24" s="60"/>
      <c r="I24" s="7"/>
      <c r="J24" s="15"/>
      <c r="K24" s="15"/>
      <c r="L24" s="15"/>
      <c r="M24" s="15"/>
    </row>
    <row r="25" spans="1:19" x14ac:dyDescent="0.25">
      <c r="B25" s="8"/>
      <c r="C25" s="8"/>
      <c r="D25" s="8"/>
      <c r="E25" s="8"/>
      <c r="F25" s="8"/>
      <c r="G25" s="8"/>
      <c r="H25" s="8"/>
      <c r="I25" s="8"/>
    </row>
  </sheetData>
  <mergeCells count="30">
    <mergeCell ref="B22:C22"/>
    <mergeCell ref="E22:I22"/>
    <mergeCell ref="F24:H24"/>
    <mergeCell ref="B24:E24"/>
    <mergeCell ref="B15:E15"/>
    <mergeCell ref="B14:M14"/>
    <mergeCell ref="E21:I21"/>
    <mergeCell ref="C4:M4"/>
    <mergeCell ref="C5:M5"/>
    <mergeCell ref="A5:B8"/>
    <mergeCell ref="C7:M7"/>
    <mergeCell ref="C6:M6"/>
    <mergeCell ref="B19:I19"/>
    <mergeCell ref="B20:I20"/>
    <mergeCell ref="B16:D16"/>
    <mergeCell ref="A1:M1"/>
    <mergeCell ref="A2:M2"/>
    <mergeCell ref="E9:G9"/>
    <mergeCell ref="A9:A10"/>
    <mergeCell ref="B9:B10"/>
    <mergeCell ref="C9:C10"/>
    <mergeCell ref="D9:D10"/>
    <mergeCell ref="H9:J9"/>
    <mergeCell ref="M9:M10"/>
    <mergeCell ref="A3:B3"/>
    <mergeCell ref="L9:L10"/>
    <mergeCell ref="C3:M3"/>
    <mergeCell ref="A4:B4"/>
    <mergeCell ref="K9:K10"/>
    <mergeCell ref="C8:M8"/>
  </mergeCells>
  <pageMargins left="0.51181102362204722" right="0.51181102362204722" top="0.51181102362204722" bottom="0.39370078740157483" header="0.11811023622047245" footer="0.11811023622047245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GP2</dc:creator>
  <cp:lastModifiedBy>Zakupki-1</cp:lastModifiedBy>
  <cp:lastPrinted>2026-05-15T11:26:16Z</cp:lastPrinted>
  <dcterms:created xsi:type="dcterms:W3CDTF">2021-07-09T06:55:37Z</dcterms:created>
  <dcterms:modified xsi:type="dcterms:W3CDTF">2026-05-15T11:28:28Z</dcterms:modified>
</cp:coreProperties>
</file>